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50" windowWidth="15480" windowHeight="8010" tabRatio="876" firstSheet="5" activeTab="5"/>
  </bookViews>
  <sheets>
    <sheet name="ПРАЙС_от_01_05_2014" sheetId="5" state="hidden" r:id="rId1"/>
    <sheet name="ПРАЙС_от_07_03_2014" sheetId="6" state="hidden" r:id="rId2"/>
    <sheet name="ПРАЙС_от_03_03_2014" sheetId="2" state="hidden" r:id="rId3"/>
    <sheet name="ПДОРН" sheetId="3" state="hidden" r:id="rId4"/>
    <sheet name="Прайс_в_валюте" sheetId="4" state="hidden" r:id="rId5"/>
    <sheet name="ПРАЙС_от_01_06_2014" sheetId="7" r:id="rId6"/>
    <sheet name="Сравнение" sheetId="1" state="hidden" r:id="rId7"/>
  </sheets>
  <definedNames/>
  <calcPr calcId="125725" refMode="R1C1"/>
</workbook>
</file>

<file path=xl/sharedStrings.xml><?xml version="1.0" encoding="utf-8"?>
<sst xmlns="http://schemas.openxmlformats.org/spreadsheetml/2006/main" count="395" uniqueCount="134">
  <si>
    <t>Наименование препарата</t>
  </si>
  <si>
    <t>Азитромицин капс. 0,25г №6</t>
  </si>
  <si>
    <t>Азитромицин капс. 0,5 № 3</t>
  </si>
  <si>
    <t>Амброксол экстра таб. 0,03г №20</t>
  </si>
  <si>
    <t>Амигрен 100мг №1</t>
  </si>
  <si>
    <t>Амигрен 50 мг №1</t>
  </si>
  <si>
    <t>Амлодипин таб. 10мг №30</t>
  </si>
  <si>
    <t>Амлодипин таб. 5мг №30</t>
  </si>
  <si>
    <t>Артишок 100мг №60</t>
  </si>
  <si>
    <t>Астрацитрон 100мг №10 саше</t>
  </si>
  <si>
    <t>Атенолол-Астрафарм 100мг №20</t>
  </si>
  <si>
    <t>Атенолол-Астрафарм 50мг №20</t>
  </si>
  <si>
    <t>АТФ-форте таб. 15мг №10х4</t>
  </si>
  <si>
    <t>АТФ-форте таб. 30мг №10х4</t>
  </si>
  <si>
    <t>Ацетилцистеин 100мг - Астрафарм №10</t>
  </si>
  <si>
    <t>Ацикловир 200мг №20</t>
  </si>
  <si>
    <t>Бисопролол-Астрафарм 10 мг №30</t>
  </si>
  <si>
    <t>Бисопролол-Астрафарм 5 мг №20</t>
  </si>
  <si>
    <t>Винпоцетин-Астрафарм таб. 5мг №30</t>
  </si>
  <si>
    <t>Гинкго Билоба капс. 40мг №30</t>
  </si>
  <si>
    <t>Индапамид-Астрафарм таб, п/о2,5 мг.№30</t>
  </si>
  <si>
    <t>Каптоприл 25мг таб. №20</t>
  </si>
  <si>
    <t>Карбамазепин таб. 0,2г №20</t>
  </si>
  <si>
    <t>Лизиноприл-Астрафарм 10мг №20</t>
  </si>
  <si>
    <t>Лизиноприл-Астрафарм 20мг №20</t>
  </si>
  <si>
    <t>Лизиноприл-Астрафарм 5мг №20</t>
  </si>
  <si>
    <t>Лоратадин таб. 10мг  №10</t>
  </si>
  <si>
    <t>Мелоксикам-Астрафарм 7,5мг №20</t>
  </si>
  <si>
    <t>Нормасон таб. 7,5мг №10</t>
  </si>
  <si>
    <r>
      <t>Омепразол капс. 20мг №10</t>
    </r>
    <r>
      <rPr>
        <b/>
        <sz val="9"/>
        <color rgb="FFFF0000"/>
        <rFont val="Verdana"/>
        <family val="2"/>
      </rPr>
      <t xml:space="preserve"> </t>
    </r>
  </si>
  <si>
    <t>Орнидазол капс. 500мг №10</t>
  </si>
  <si>
    <t>Рибавирин-Астрафарм кап 200мг №30</t>
  </si>
  <si>
    <t>Рибавирин-Астрафарм кап 200мг №60</t>
  </si>
  <si>
    <t>Сонникс 15 мг №30</t>
  </si>
  <si>
    <t>Триметазидин-Астрафарм таб 20мгх60</t>
  </si>
  <si>
    <t>Флуконазол капс. 0,05г №10</t>
  </si>
  <si>
    <t>Флуконазол капс. 0,05г №7</t>
  </si>
  <si>
    <t>Флуконазол капс. 0,15г №1</t>
  </si>
  <si>
    <t>Флуконазол капс. 0,1г №10</t>
  </si>
  <si>
    <t>Цетиризин-Астрафарм таб 10мгх10</t>
  </si>
  <si>
    <t>Цефтриаксон-Астрафарм фл. 1 г № 1</t>
  </si>
  <si>
    <t>Эналапpил таб. 0,01г №20</t>
  </si>
  <si>
    <t>Эналапpил таб. 0,02г №20</t>
  </si>
  <si>
    <t>Эросил 50 мг. №2</t>
  </si>
  <si>
    <t>Эросил 50 мг. №4</t>
  </si>
  <si>
    <t>Эхинацея табл 100 мг х20</t>
  </si>
  <si>
    <t>ТОВАР с НДС</t>
  </si>
  <si>
    <t>Плоды расторопши  измельченные 100г</t>
  </si>
  <si>
    <t>Уголь активиров. (Фитосорб актив)таб. №10</t>
  </si>
  <si>
    <t>Цена завода СТАРАЯ (грн.)</t>
  </si>
  <si>
    <t>Под -12,5% (в накладной)</t>
  </si>
  <si>
    <t>Под -17,5% (то, что на рынке)</t>
  </si>
  <si>
    <t>Под -35% (фактически отпускная)</t>
  </si>
  <si>
    <t>ООО "Астрафарм"</t>
  </si>
  <si>
    <t xml:space="preserve">Киево-Святошинский р-н , г.Вишневое, ул. Киевская, 6         </t>
  </si>
  <si>
    <t xml:space="preserve"> тел/факс 044 239-08-99</t>
  </si>
  <si>
    <t>ЄДРПОУ №31364232</t>
  </si>
  <si>
    <t>ІПН №313642310134</t>
  </si>
  <si>
    <t>Свидетельсвто плательщика НДС №13836250</t>
  </si>
  <si>
    <t>р\р - 26003012002801 гривня</t>
  </si>
  <si>
    <t>в 25 Філія "ЦРУ"ВАТ"Банк"Фінанси та Кредит"м.Киев</t>
  </si>
  <si>
    <t>МФО 300937</t>
  </si>
  <si>
    <t>Прайс на 05.03.2014г.</t>
  </si>
  <si>
    <t>№</t>
  </si>
  <si>
    <t>Наименование</t>
  </si>
  <si>
    <t>Ко-во в уп.</t>
  </si>
  <si>
    <t>Цена ЗАВОДА (грн.)</t>
  </si>
  <si>
    <t>Цена ЗАВОДА -12,5% (грн.)</t>
  </si>
  <si>
    <t>Азитромицин - Астрафарм капс. 250мг №6</t>
  </si>
  <si>
    <t>Азитромицин -Астрафарм капс. 500мг №3</t>
  </si>
  <si>
    <t>Амброксол Экстра  таб. 0,03г №20</t>
  </si>
  <si>
    <t>Амигрен капс 50мг №1</t>
  </si>
  <si>
    <t>Амигрен капс 100мг №1</t>
  </si>
  <si>
    <t>Амлодипин -Астрафарм таб. 10мг №30</t>
  </si>
  <si>
    <t>Амлодипин-Астрафарм таб. 5мг №30</t>
  </si>
  <si>
    <t>Артишок-Астрафарм 100 мг №60</t>
  </si>
  <si>
    <t xml:space="preserve">Атенолол-Астрафарм таб.50мг №20 </t>
  </si>
  <si>
    <t>Атенолол-Астрафарм таб.100мг №20</t>
  </si>
  <si>
    <t>Астрацитрон,порошок для п/раствора в саше пакетах по 20г №10</t>
  </si>
  <si>
    <t>АТФ-Форте 15мг №40</t>
  </si>
  <si>
    <t>АТФ-Форте 30мг №40</t>
  </si>
  <si>
    <t>Ацетилцистеин-Астрафарм пор д/приг раств саше №10</t>
  </si>
  <si>
    <t>Ацикловир-Астрафарм, таб. 200мг №20</t>
  </si>
  <si>
    <t>Бисопролол-Астрафарм, таб. 5мг №20</t>
  </si>
  <si>
    <t>Бисопролол-Астрафарм, таб. 10мг №30</t>
  </si>
  <si>
    <t>Винпоцетин-Астрафарм  5мг № 30</t>
  </si>
  <si>
    <t>Гинкго Билоба-Астрафарм капс.40мг №30</t>
  </si>
  <si>
    <t>Индапамид-Астрафарм таб. п/о  по 2,5мг №30</t>
  </si>
  <si>
    <t>Каптоприл таб. 25мг №20</t>
  </si>
  <si>
    <t>Карбамазепин-Астрафарм таб. 200мг №20</t>
  </si>
  <si>
    <t>Лоратадин 0,01№10</t>
  </si>
  <si>
    <t>Лизиноприл-Астрафарм таб.10мг №20</t>
  </si>
  <si>
    <t>Лизиноприл-Астрафарм таб.20мг №20</t>
  </si>
  <si>
    <t>Лизиноприл-Астрафарм таб. 5мг №20</t>
  </si>
  <si>
    <t>Мелоксикам-Астрафарм таб. 7,5мг №20</t>
  </si>
  <si>
    <t>Нимесулид-Астрафарм таб. п/о 100мг №10</t>
  </si>
  <si>
    <t>Нормасон таб. 7,5 №10</t>
  </si>
  <si>
    <t>Омепразол-Астрафарм капс. 20мг №10</t>
  </si>
  <si>
    <t>Орнидазол- Астрафарм капс.500мг №10</t>
  </si>
  <si>
    <t>Рибавирин-Астрафарм 200мг №60</t>
  </si>
  <si>
    <t>Сонникс (доксиламина сукцинат) 15мг.№30</t>
  </si>
  <si>
    <t>Триметазидин таб 20мг №60</t>
  </si>
  <si>
    <t>Флуконазол  капс. 50 мг №10</t>
  </si>
  <si>
    <t xml:space="preserve">Флуконазол  капс. 50мг №7 </t>
  </si>
  <si>
    <t xml:space="preserve">Флуконазол  капс. 150мг №1 </t>
  </si>
  <si>
    <t>Флуконазол  капс. 100 №10</t>
  </si>
  <si>
    <t>Эналаприл-Астрафарм таб. 10мг №20</t>
  </si>
  <si>
    <t>Эналаприл-Астрафарм таб. 20мг №20</t>
  </si>
  <si>
    <t>Эхинацея-Астрафарм таб 100мг №20</t>
  </si>
  <si>
    <t>Эросил (силденафил) таб.50мг №2</t>
  </si>
  <si>
    <t>Эросил (силденафил) таб.50мг №4</t>
  </si>
  <si>
    <t>Товары с НДС</t>
  </si>
  <si>
    <t>цена не менялась</t>
  </si>
  <si>
    <t>Цетиризин-Астрафарм таб 10мг №10</t>
  </si>
  <si>
    <t>Зарегистрированная заводом оптово-отпускная цена цена (выше неё нельзя продавать с завода)</t>
  </si>
  <si>
    <t>Граничная оптово-отпускная цена (выше неё нельзя регистрировать и продавать с завода)</t>
  </si>
  <si>
    <t>Цена завода</t>
  </si>
  <si>
    <t>Цена в долларах США ($)</t>
  </si>
  <si>
    <t>Цена завода с 07_03_2014г.</t>
  </si>
  <si>
    <t>Прайс на 07.03.2014г.</t>
  </si>
  <si>
    <t>% от 07_03</t>
  </si>
  <si>
    <t>№п/п</t>
  </si>
  <si>
    <t>Цена завода с 05_03_2014г.</t>
  </si>
  <si>
    <t>% от 05_03</t>
  </si>
  <si>
    <t>Цена завода с 14_04_2014г.</t>
  </si>
  <si>
    <t>Цена ЗАВОДА без НДС (грн.)</t>
  </si>
  <si>
    <t>% от 14_04</t>
  </si>
  <si>
    <t>Товары с НДС (20%)</t>
  </si>
  <si>
    <t>Прайс на 01.05.2014г.</t>
  </si>
  <si>
    <t>Цена завода с 01_06_2014г.</t>
  </si>
  <si>
    <t>изменение цены</t>
  </si>
  <si>
    <t>% от 01_06)2014</t>
  </si>
  <si>
    <t>Прайс на 01.06.2014г.</t>
  </si>
  <si>
    <r>
      <t>Омепразол капс. 20мг №10</t>
    </r>
    <r>
      <rPr>
        <sz val="12"/>
        <color rgb="FFFF000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</si>
</sst>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Verdana"/>
      <family val="2"/>
    </font>
    <font>
      <b/>
      <sz val="9"/>
      <color indexed="63"/>
      <name val="Verdana"/>
      <family val="2"/>
    </font>
    <font>
      <b/>
      <sz val="9"/>
      <color rgb="FFFF0000"/>
      <name val="Verdana"/>
      <family val="2"/>
    </font>
    <font>
      <b/>
      <sz val="10"/>
      <name val="Arial Cyr"/>
      <family val="2"/>
    </font>
    <font>
      <sz val="9"/>
      <name val="Verdana"/>
      <family val="2"/>
    </font>
    <font>
      <b/>
      <i/>
      <u val="single"/>
      <sz val="28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indexed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u val="single"/>
      <sz val="36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indexed="63"/>
      <name val="Times New Roman"/>
      <family val="1"/>
    </font>
    <font>
      <sz val="12"/>
      <color rgb="FFFF000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105">
    <xf numFmtId="0" fontId="0" fillId="0" borderId="0" xfId="0"/>
    <xf numFmtId="2" fontId="7" fillId="2" borderId="1" xfId="0" applyNumberFormat="1" applyFont="1" applyFill="1" applyBorder="1"/>
    <xf numFmtId="0" fontId="0" fillId="3" borderId="0" xfId="0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top"/>
    </xf>
    <xf numFmtId="0" fontId="16" fillId="0" borderId="1" xfId="0" applyFont="1" applyFill="1" applyBorder="1"/>
    <xf numFmtId="0" fontId="16" fillId="3" borderId="1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vertical="center"/>
    </xf>
    <xf numFmtId="2" fontId="9" fillId="0" borderId="0" xfId="0" applyNumberFormat="1" applyFont="1" applyFill="1" applyAlignment="1">
      <alignment/>
    </xf>
    <xf numFmtId="0" fontId="16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justify"/>
    </xf>
    <xf numFmtId="0" fontId="10" fillId="0" borderId="0" xfId="0" applyFont="1" applyFill="1" applyBorder="1" applyAlignment="1">
      <alignment horizontal="center" vertical="justify"/>
    </xf>
    <xf numFmtId="0" fontId="10" fillId="5" borderId="0" xfId="0" applyFont="1" applyFill="1" applyAlignment="1">
      <alignment/>
    </xf>
    <xf numFmtId="0" fontId="15" fillId="0" borderId="0" xfId="0" applyFont="1" applyAlignment="1">
      <alignment vertical="justify"/>
    </xf>
    <xf numFmtId="0" fontId="10" fillId="0" borderId="0" xfId="0" applyFont="1" applyAlignment="1">
      <alignment horizontal="center" vertical="justify"/>
    </xf>
    <xf numFmtId="0" fontId="10" fillId="0" borderId="0" xfId="0" applyFont="1" applyAlignment="1">
      <alignment vertical="justify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vertical="top"/>
    </xf>
    <xf numFmtId="2" fontId="16" fillId="6" borderId="1" xfId="0" applyNumberFormat="1" applyFont="1" applyFill="1" applyBorder="1" applyAlignment="1">
      <alignment horizontal="center" vertical="center" wrapText="1"/>
    </xf>
    <xf numFmtId="2" fontId="16" fillId="6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top"/>
    </xf>
    <xf numFmtId="2" fontId="16" fillId="7" borderId="1" xfId="0" applyNumberFormat="1" applyFont="1" applyFill="1" applyBorder="1" applyAlignment="1">
      <alignment horizontal="center" vertical="center"/>
    </xf>
    <xf numFmtId="2" fontId="10" fillId="3" borderId="0" xfId="0" applyNumberFormat="1" applyFont="1" applyFill="1" applyAlignment="1">
      <alignment/>
    </xf>
    <xf numFmtId="0" fontId="15" fillId="3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2" fontId="18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2" fontId="18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wrapText="1"/>
    </xf>
    <xf numFmtId="2" fontId="18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top"/>
    </xf>
    <xf numFmtId="0" fontId="16" fillId="0" borderId="2" xfId="0" applyFont="1" applyFill="1" applyBorder="1"/>
    <xf numFmtId="0" fontId="16" fillId="3" borderId="2" xfId="0" applyFont="1" applyFill="1" applyBorder="1" applyAlignment="1">
      <alignment vertical="top"/>
    </xf>
    <xf numFmtId="0" fontId="16" fillId="0" borderId="2" xfId="0" applyFont="1" applyFill="1" applyBorder="1" applyAlignment="1">
      <alignment vertical="top" wrapText="1"/>
    </xf>
    <xf numFmtId="0" fontId="16" fillId="4" borderId="2" xfId="0" applyFont="1" applyFill="1" applyBorder="1" applyAlignment="1">
      <alignment vertical="top"/>
    </xf>
    <xf numFmtId="0" fontId="17" fillId="0" borderId="2" xfId="0" applyFont="1" applyFill="1" applyBorder="1" applyAlignment="1">
      <alignment vertical="top"/>
    </xf>
    <xf numFmtId="0" fontId="16" fillId="0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left"/>
    </xf>
    <xf numFmtId="2" fontId="16" fillId="0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wrapText="1"/>
    </xf>
    <xf numFmtId="2" fontId="18" fillId="8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2" fontId="0" fillId="3" borderId="0" xfId="0" applyNumberFormat="1" applyFill="1"/>
    <xf numFmtId="2" fontId="0" fillId="0" borderId="0" xfId="0" applyNumberFormat="1"/>
    <xf numFmtId="0" fontId="3" fillId="3" borderId="2" xfId="20" applyFont="1" applyFill="1" applyBorder="1" applyAlignment="1">
      <alignment horizontal="center" wrapText="1"/>
      <protection/>
    </xf>
    <xf numFmtId="0" fontId="3" fillId="3" borderId="2" xfId="20" applyFont="1" applyFill="1" applyBorder="1" applyAlignment="1">
      <alignment horizontal="center" vertical="center" wrapText="1"/>
      <protection/>
    </xf>
    <xf numFmtId="2" fontId="3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3" borderId="2" xfId="20" applyFont="1" applyFill="1" applyBorder="1" applyAlignment="1">
      <alignment/>
      <protection/>
    </xf>
    <xf numFmtId="2" fontId="7" fillId="3" borderId="2" xfId="0" applyNumberFormat="1" applyFont="1" applyFill="1" applyBorder="1"/>
    <xf numFmtId="2" fontId="7" fillId="2" borderId="2" xfId="0" applyNumberFormat="1" applyFont="1" applyFill="1" applyBorder="1"/>
    <xf numFmtId="2" fontId="7" fillId="3" borderId="2" xfId="0" applyNumberFormat="1" applyFont="1" applyFill="1" applyBorder="1" applyAlignment="1">
      <alignment vertical="center"/>
    </xf>
    <xf numFmtId="164" fontId="7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20" applyFont="1" applyFill="1" applyBorder="1" applyAlignment="1">
      <alignment/>
      <protection/>
    </xf>
    <xf numFmtId="0" fontId="3" fillId="3" borderId="2" xfId="0" applyFont="1" applyFill="1" applyBorder="1"/>
    <xf numFmtId="0" fontId="6" fillId="9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/>
    <xf numFmtId="0" fontId="14" fillId="0" borderId="2" xfId="0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2" fontId="18" fillId="3" borderId="2" xfId="0" applyNumberFormat="1" applyFont="1" applyFill="1" applyBorder="1"/>
    <xf numFmtId="0" fontId="20" fillId="3" borderId="2" xfId="0" applyFont="1" applyFill="1" applyBorder="1" applyAlignment="1">
      <alignment horizontal="left"/>
    </xf>
    <xf numFmtId="0" fontId="20" fillId="3" borderId="2" xfId="0" applyFont="1" applyFill="1" applyBorder="1" applyAlignment="1">
      <alignment horizontal="left" wrapText="1"/>
    </xf>
    <xf numFmtId="2" fontId="18" fillId="8" borderId="2" xfId="0" applyNumberFormat="1" applyFont="1" applyFill="1" applyBorder="1" applyAlignment="1">
      <alignment horizontal="right" vertical="center"/>
    </xf>
    <xf numFmtId="0" fontId="18" fillId="3" borderId="2" xfId="20" applyFont="1" applyFill="1" applyBorder="1" applyAlignment="1">
      <alignment/>
      <protection/>
    </xf>
    <xf numFmtId="0" fontId="18" fillId="3" borderId="2" xfId="0" applyFont="1" applyFill="1" applyBorder="1" applyAlignment="1">
      <alignment horizontal="left" vertical="center" wrapText="1"/>
    </xf>
    <xf numFmtId="0" fontId="22" fillId="3" borderId="2" xfId="20" applyFont="1" applyFill="1" applyBorder="1" applyAlignment="1">
      <alignment/>
      <protection/>
    </xf>
    <xf numFmtId="0" fontId="18" fillId="3" borderId="2" xfId="0" applyFont="1" applyFill="1" applyBorder="1"/>
    <xf numFmtId="2" fontId="20" fillId="0" borderId="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372350" cy="104775"/>
    <xdr:sp macro="" textlink="">
      <xdr:nvSpPr>
        <xdr:cNvPr id="2" name="Прямоугольник 3"/>
        <xdr:cNvSpPr>
          <a:spLocks noChangeArrowheads="1"/>
        </xdr:cNvSpPr>
      </xdr:nvSpPr>
      <xdr:spPr bwMode="auto">
        <a:xfrm>
          <a:off x="5657850" y="0"/>
          <a:ext cx="7372350" cy="10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</xdr:row>
      <xdr:rowOff>0</xdr:rowOff>
    </xdr:from>
    <xdr:ext cx="7372350" cy="57150"/>
    <xdr:sp macro="" textlink="">
      <xdr:nvSpPr>
        <xdr:cNvPr id="3" name="Прямоугольник 3"/>
        <xdr:cNvSpPr>
          <a:spLocks noChangeArrowheads="1"/>
        </xdr:cNvSpPr>
      </xdr:nvSpPr>
      <xdr:spPr bwMode="auto">
        <a:xfrm>
          <a:off x="5657850" y="5410200"/>
          <a:ext cx="7372350" cy="57150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2</xdr:col>
      <xdr:colOff>4076700</xdr:colOff>
      <xdr:row>1</xdr:row>
      <xdr:rowOff>133350</xdr:rowOff>
    </xdr:from>
    <xdr:to>
      <xdr:col>5</xdr:col>
      <xdr:colOff>0</xdr:colOff>
      <xdr:row>8</xdr:row>
      <xdr:rowOff>76200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991100" y="704850"/>
          <a:ext cx="1552575" cy="12763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372350" cy="104775"/>
    <xdr:sp macro="" textlink="">
      <xdr:nvSpPr>
        <xdr:cNvPr id="2" name="Прямоугольник 3"/>
        <xdr:cNvSpPr>
          <a:spLocks noChangeArrowheads="1"/>
        </xdr:cNvSpPr>
      </xdr:nvSpPr>
      <xdr:spPr bwMode="auto">
        <a:xfrm>
          <a:off x="5657850" y="0"/>
          <a:ext cx="7372350" cy="10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24</xdr:row>
      <xdr:rowOff>0</xdr:rowOff>
    </xdr:from>
    <xdr:ext cx="7372350" cy="57150"/>
    <xdr:sp macro="" textlink="">
      <xdr:nvSpPr>
        <xdr:cNvPr id="3" name="Прямоугольник 3"/>
        <xdr:cNvSpPr>
          <a:spLocks noChangeArrowheads="1"/>
        </xdr:cNvSpPr>
      </xdr:nvSpPr>
      <xdr:spPr bwMode="auto">
        <a:xfrm>
          <a:off x="5657850" y="5781675"/>
          <a:ext cx="7372350" cy="57150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2</xdr:col>
      <xdr:colOff>3962400</xdr:colOff>
      <xdr:row>1</xdr:row>
      <xdr:rowOff>133350</xdr:rowOff>
    </xdr:from>
    <xdr:to>
      <xdr:col>4</xdr:col>
      <xdr:colOff>847725</xdr:colOff>
      <xdr:row>8</xdr:row>
      <xdr:rowOff>28575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876800" y="704850"/>
          <a:ext cx="1628775" cy="12287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4</xdr:col>
      <xdr:colOff>0</xdr:colOff>
      <xdr:row>0</xdr:row>
      <xdr:rowOff>0</xdr:rowOff>
    </xdr:from>
    <xdr:ext cx="7372350" cy="104775"/>
    <xdr:sp macro="" textlink="">
      <xdr:nvSpPr>
        <xdr:cNvPr id="5" name="Прямоугольник 3"/>
        <xdr:cNvSpPr>
          <a:spLocks noChangeArrowheads="1"/>
        </xdr:cNvSpPr>
      </xdr:nvSpPr>
      <xdr:spPr bwMode="auto">
        <a:xfrm>
          <a:off x="5657850" y="0"/>
          <a:ext cx="7372350" cy="10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</xdr:row>
      <xdr:rowOff>0</xdr:rowOff>
    </xdr:from>
    <xdr:ext cx="7372350" cy="57150"/>
    <xdr:sp macro="" textlink="">
      <xdr:nvSpPr>
        <xdr:cNvPr id="6" name="Прямоугольник 3"/>
        <xdr:cNvSpPr>
          <a:spLocks noChangeArrowheads="1"/>
        </xdr:cNvSpPr>
      </xdr:nvSpPr>
      <xdr:spPr bwMode="auto">
        <a:xfrm>
          <a:off x="5657850" y="5562600"/>
          <a:ext cx="7372350" cy="571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886700" cy="104775"/>
    <xdr:sp macro="" textlink="">
      <xdr:nvSpPr>
        <xdr:cNvPr id="2" name="Прямоугольник 3"/>
        <xdr:cNvSpPr>
          <a:spLocks noChangeArrowheads="1"/>
        </xdr:cNvSpPr>
      </xdr:nvSpPr>
      <xdr:spPr bwMode="auto">
        <a:xfrm>
          <a:off x="5657850" y="0"/>
          <a:ext cx="7886700" cy="10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24</xdr:row>
      <xdr:rowOff>0</xdr:rowOff>
    </xdr:from>
    <xdr:ext cx="7886700" cy="57150"/>
    <xdr:sp macro="" textlink="">
      <xdr:nvSpPr>
        <xdr:cNvPr id="5" name="Прямоугольник 3"/>
        <xdr:cNvSpPr>
          <a:spLocks noChangeArrowheads="1"/>
        </xdr:cNvSpPr>
      </xdr:nvSpPr>
      <xdr:spPr bwMode="auto">
        <a:xfrm>
          <a:off x="5657850" y="5400675"/>
          <a:ext cx="7886700" cy="57150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2</xdr:col>
      <xdr:colOff>3962400</xdr:colOff>
      <xdr:row>1</xdr:row>
      <xdr:rowOff>133350</xdr:rowOff>
    </xdr:from>
    <xdr:to>
      <xdr:col>4</xdr:col>
      <xdr:colOff>847725</xdr:colOff>
      <xdr:row>8</xdr:row>
      <xdr:rowOff>28575</xdr:rowOff>
    </xdr:to>
    <xdr:pic>
      <xdr:nvPicPr>
        <xdr:cNvPr id="6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876800" y="571500"/>
          <a:ext cx="1628775" cy="1228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372350" cy="104775"/>
    <xdr:sp macro="" textlink="">
      <xdr:nvSpPr>
        <xdr:cNvPr id="2" name="Прямоугольник 3"/>
        <xdr:cNvSpPr>
          <a:spLocks noChangeArrowheads="1"/>
        </xdr:cNvSpPr>
      </xdr:nvSpPr>
      <xdr:spPr bwMode="auto">
        <a:xfrm>
          <a:off x="5657850" y="0"/>
          <a:ext cx="7372350" cy="10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24</xdr:row>
      <xdr:rowOff>0</xdr:rowOff>
    </xdr:from>
    <xdr:ext cx="7372350" cy="57150"/>
    <xdr:sp macro="" textlink="">
      <xdr:nvSpPr>
        <xdr:cNvPr id="3" name="Прямоугольник 3"/>
        <xdr:cNvSpPr>
          <a:spLocks noChangeArrowheads="1"/>
        </xdr:cNvSpPr>
      </xdr:nvSpPr>
      <xdr:spPr bwMode="auto">
        <a:xfrm>
          <a:off x="5657850" y="5419725"/>
          <a:ext cx="7372350" cy="57150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2</xdr:col>
      <xdr:colOff>3962400</xdr:colOff>
      <xdr:row>1</xdr:row>
      <xdr:rowOff>133350</xdr:rowOff>
    </xdr:from>
    <xdr:to>
      <xdr:col>4</xdr:col>
      <xdr:colOff>-2147483648</xdr:colOff>
      <xdr:row>8</xdr:row>
      <xdr:rowOff>28575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876800" y="571500"/>
          <a:ext cx="781050" cy="1228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6858000" cy="95250"/>
    <xdr:sp macro="" textlink="">
      <xdr:nvSpPr>
        <xdr:cNvPr id="2" name="Прямоугольник 3"/>
        <xdr:cNvSpPr>
          <a:spLocks noChangeArrowheads="1"/>
        </xdr:cNvSpPr>
      </xdr:nvSpPr>
      <xdr:spPr bwMode="auto">
        <a:xfrm>
          <a:off x="5657850" y="0"/>
          <a:ext cx="68580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</xdr:row>
      <xdr:rowOff>0</xdr:rowOff>
    </xdr:from>
    <xdr:ext cx="6858000" cy="28575"/>
    <xdr:sp macro="" textlink="">
      <xdr:nvSpPr>
        <xdr:cNvPr id="3" name="Прямоугольник 3"/>
        <xdr:cNvSpPr>
          <a:spLocks noChangeArrowheads="1"/>
        </xdr:cNvSpPr>
      </xdr:nvSpPr>
      <xdr:spPr bwMode="auto">
        <a:xfrm>
          <a:off x="5657850" y="5486400"/>
          <a:ext cx="6858000" cy="28575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3</xdr:col>
      <xdr:colOff>142875</xdr:colOff>
      <xdr:row>0</xdr:row>
      <xdr:rowOff>95250</xdr:rowOff>
    </xdr:from>
    <xdr:to>
      <xdr:col>5</xdr:col>
      <xdr:colOff>142875</xdr:colOff>
      <xdr:row>6</xdr:row>
      <xdr:rowOff>95250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229225" y="95250"/>
          <a:ext cx="1457325" cy="1524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zoomScale="80" zoomScaleNormal="80" workbookViewId="0" topLeftCell="A1">
      <selection activeCell="A1" sqref="A1:E1"/>
    </sheetView>
  </sheetViews>
  <sheetFormatPr defaultColWidth="9.140625" defaultRowHeight="15"/>
  <cols>
    <col min="1" max="1" width="9.140625" style="3" customWidth="1"/>
    <col min="2" max="2" width="4.57421875" style="4" customWidth="1"/>
    <col min="3" max="3" width="62.57421875" style="9" customWidth="1"/>
    <col min="4" max="4" width="8.57421875" style="9" customWidth="1"/>
    <col min="5" max="5" width="13.28125" style="5" customWidth="1"/>
    <col min="6" max="10" width="9.140625" style="3" customWidth="1"/>
    <col min="11" max="16384" width="9.140625" style="3" customWidth="1"/>
  </cols>
  <sheetData>
    <row r="1" spans="1:5" ht="45">
      <c r="A1" s="96" t="s">
        <v>53</v>
      </c>
      <c r="B1" s="96"/>
      <c r="C1" s="96"/>
      <c r="D1" s="96"/>
      <c r="E1" s="96"/>
    </row>
    <row r="2" spans="3:4" ht="15">
      <c r="C2" s="93" t="s">
        <v>54</v>
      </c>
      <c r="D2" s="93"/>
    </row>
    <row r="3" spans="3:4" ht="15">
      <c r="C3" s="93" t="s">
        <v>55</v>
      </c>
      <c r="D3" s="93"/>
    </row>
    <row r="4" spans="3:4" ht="15">
      <c r="C4" s="93" t="s">
        <v>56</v>
      </c>
      <c r="D4" s="93"/>
    </row>
    <row r="5" spans="3:4" ht="15">
      <c r="C5" s="93" t="s">
        <v>57</v>
      </c>
      <c r="D5" s="93"/>
    </row>
    <row r="6" spans="3:4" ht="15">
      <c r="C6" s="93" t="s">
        <v>58</v>
      </c>
      <c r="D6" s="93"/>
    </row>
    <row r="7" spans="3:4" ht="15">
      <c r="C7" s="93" t="s">
        <v>59</v>
      </c>
      <c r="D7" s="93"/>
    </row>
    <row r="8" spans="3:4" ht="15">
      <c r="C8" s="6" t="s">
        <v>60</v>
      </c>
      <c r="D8" s="6"/>
    </row>
    <row r="9" spans="3:4" ht="15.75" customHeight="1">
      <c r="C9" s="7" t="s">
        <v>61</v>
      </c>
      <c r="D9" s="8"/>
    </row>
    <row r="10" spans="2:5" ht="15.75">
      <c r="B10" s="94" t="s">
        <v>128</v>
      </c>
      <c r="C10" s="94"/>
      <c r="D10" s="94"/>
      <c r="E10" s="94"/>
    </row>
    <row r="12" spans="2:5" ht="58.5" customHeight="1">
      <c r="B12" s="46" t="s">
        <v>63</v>
      </c>
      <c r="C12" s="46" t="s">
        <v>64</v>
      </c>
      <c r="D12" s="46" t="s">
        <v>65</v>
      </c>
      <c r="E12" s="47" t="s">
        <v>125</v>
      </c>
    </row>
    <row r="13" spans="2:5" ht="15" customHeight="1">
      <c r="B13" s="48">
        <v>1</v>
      </c>
      <c r="C13" s="49" t="s">
        <v>68</v>
      </c>
      <c r="D13" s="48">
        <v>100</v>
      </c>
      <c r="E13" s="50">
        <v>26.16</v>
      </c>
    </row>
    <row r="14" spans="2:5" ht="15" customHeight="1">
      <c r="B14" s="48">
        <v>2</v>
      </c>
      <c r="C14" s="51" t="s">
        <v>69</v>
      </c>
      <c r="D14" s="48">
        <v>100</v>
      </c>
      <c r="E14" s="52">
        <v>29.76</v>
      </c>
    </row>
    <row r="15" spans="2:5" ht="15" customHeight="1">
      <c r="B15" s="48">
        <v>3</v>
      </c>
      <c r="C15" s="53" t="s">
        <v>70</v>
      </c>
      <c r="D15" s="48">
        <v>100</v>
      </c>
      <c r="E15" s="50">
        <v>3.2</v>
      </c>
    </row>
    <row r="16" spans="2:5" ht="15.75">
      <c r="B16" s="48">
        <v>4</v>
      </c>
      <c r="C16" s="54" t="s">
        <v>71</v>
      </c>
      <c r="D16" s="48">
        <v>100</v>
      </c>
      <c r="E16" s="50">
        <v>7.727999999999999</v>
      </c>
    </row>
    <row r="17" spans="2:5" ht="15.75">
      <c r="B17" s="48">
        <v>5</v>
      </c>
      <c r="C17" s="54" t="s">
        <v>72</v>
      </c>
      <c r="D17" s="48">
        <v>100</v>
      </c>
      <c r="E17" s="50">
        <v>14.112</v>
      </c>
    </row>
    <row r="18" spans="2:5" ht="15.75">
      <c r="B18" s="48">
        <v>6</v>
      </c>
      <c r="C18" s="53" t="s">
        <v>73</v>
      </c>
      <c r="D18" s="48">
        <v>100</v>
      </c>
      <c r="E18" s="50">
        <v>17.64</v>
      </c>
    </row>
    <row r="19" spans="2:5" ht="15.75">
      <c r="B19" s="48">
        <v>7</v>
      </c>
      <c r="C19" s="53" t="s">
        <v>74</v>
      </c>
      <c r="D19" s="48">
        <v>100</v>
      </c>
      <c r="E19" s="50">
        <v>9.94</v>
      </c>
    </row>
    <row r="20" spans="2:5" ht="15.75">
      <c r="B20" s="48">
        <v>8</v>
      </c>
      <c r="C20" s="55" t="s">
        <v>75</v>
      </c>
      <c r="D20" s="48">
        <v>40</v>
      </c>
      <c r="E20" s="50">
        <v>19.2</v>
      </c>
    </row>
    <row r="21" spans="2:5" ht="15.75">
      <c r="B21" s="48">
        <v>9</v>
      </c>
      <c r="C21" s="53" t="s">
        <v>76</v>
      </c>
      <c r="D21" s="48">
        <v>100</v>
      </c>
      <c r="E21" s="50">
        <v>3.92</v>
      </c>
    </row>
    <row r="22" spans="2:5" ht="15.75">
      <c r="B22" s="48">
        <v>10</v>
      </c>
      <c r="C22" s="55" t="s">
        <v>77</v>
      </c>
      <c r="D22" s="48">
        <v>100</v>
      </c>
      <c r="E22" s="50">
        <v>4.56</v>
      </c>
    </row>
    <row r="23" spans="2:5" ht="15.75">
      <c r="B23" s="48">
        <v>11</v>
      </c>
      <c r="C23" s="55" t="s">
        <v>78</v>
      </c>
      <c r="D23" s="48">
        <v>100</v>
      </c>
      <c r="E23" s="50">
        <v>28</v>
      </c>
    </row>
    <row r="24" spans="2:5" ht="15.75">
      <c r="B24" s="48">
        <v>12</v>
      </c>
      <c r="C24" s="53" t="s">
        <v>79</v>
      </c>
      <c r="D24" s="48">
        <v>100</v>
      </c>
      <c r="E24" s="50">
        <v>41.12</v>
      </c>
    </row>
    <row r="25" spans="2:5" ht="15.75">
      <c r="B25" s="48">
        <v>13</v>
      </c>
      <c r="C25" s="53" t="s">
        <v>80</v>
      </c>
      <c r="D25" s="48">
        <v>100</v>
      </c>
      <c r="E25" s="50">
        <v>51.120000000000005</v>
      </c>
    </row>
    <row r="26" spans="2:5" ht="15.75">
      <c r="B26" s="48">
        <v>14</v>
      </c>
      <c r="C26" s="56" t="s">
        <v>81</v>
      </c>
      <c r="D26" s="48">
        <v>50</v>
      </c>
      <c r="E26" s="50">
        <v>7.04</v>
      </c>
    </row>
    <row r="27" spans="2:5" ht="15.75">
      <c r="B27" s="48">
        <v>15</v>
      </c>
      <c r="C27" s="57" t="s">
        <v>82</v>
      </c>
      <c r="D27" s="48">
        <v>100</v>
      </c>
      <c r="E27" s="50">
        <v>13.2</v>
      </c>
    </row>
    <row r="28" spans="2:5" ht="15.75">
      <c r="B28" s="48">
        <v>16</v>
      </c>
      <c r="C28" s="57" t="s">
        <v>83</v>
      </c>
      <c r="D28" s="48">
        <v>100</v>
      </c>
      <c r="E28" s="50">
        <v>7.42</v>
      </c>
    </row>
    <row r="29" spans="2:5" ht="15.75">
      <c r="B29" s="48">
        <v>17</v>
      </c>
      <c r="C29" s="57" t="s">
        <v>84</v>
      </c>
      <c r="D29" s="48">
        <v>100</v>
      </c>
      <c r="E29" s="50">
        <v>19.04</v>
      </c>
    </row>
    <row r="30" spans="2:5" ht="15.75">
      <c r="B30" s="48">
        <v>18</v>
      </c>
      <c r="C30" s="53" t="s">
        <v>85</v>
      </c>
      <c r="D30" s="48">
        <v>100</v>
      </c>
      <c r="E30" s="50">
        <v>11</v>
      </c>
    </row>
    <row r="31" spans="2:5" ht="15.75">
      <c r="B31" s="48">
        <v>19</v>
      </c>
      <c r="C31" s="53" t="s">
        <v>86</v>
      </c>
      <c r="D31" s="48">
        <v>50</v>
      </c>
      <c r="E31" s="50">
        <v>12.100000000000001</v>
      </c>
    </row>
    <row r="32" spans="2:5" ht="15.75">
      <c r="B32" s="48">
        <v>20</v>
      </c>
      <c r="C32" s="58" t="s">
        <v>87</v>
      </c>
      <c r="D32" s="48">
        <v>100</v>
      </c>
      <c r="E32" s="50">
        <v>11.2</v>
      </c>
    </row>
    <row r="33" spans="2:5" ht="15.75">
      <c r="B33" s="48">
        <v>21</v>
      </c>
      <c r="C33" s="53" t="s">
        <v>88</v>
      </c>
      <c r="D33" s="48">
        <v>100</v>
      </c>
      <c r="E33" s="50">
        <v>6.16</v>
      </c>
    </row>
    <row r="34" spans="2:5" ht="15.75">
      <c r="B34" s="48">
        <v>22</v>
      </c>
      <c r="C34" s="53" t="s">
        <v>89</v>
      </c>
      <c r="D34" s="48">
        <v>100</v>
      </c>
      <c r="E34" s="50">
        <v>7.942</v>
      </c>
    </row>
    <row r="35" spans="2:5" ht="15.75">
      <c r="B35" s="48">
        <v>23</v>
      </c>
      <c r="C35" s="53" t="s">
        <v>90</v>
      </c>
      <c r="D35" s="48">
        <v>100</v>
      </c>
      <c r="E35" s="50">
        <v>4.16</v>
      </c>
    </row>
    <row r="36" spans="2:5" ht="15.75">
      <c r="B36" s="48">
        <v>24</v>
      </c>
      <c r="C36" s="53" t="s">
        <v>91</v>
      </c>
      <c r="D36" s="48">
        <v>100</v>
      </c>
      <c r="E36" s="50">
        <v>9.52</v>
      </c>
    </row>
    <row r="37" spans="2:5" ht="15.75">
      <c r="B37" s="48">
        <v>25</v>
      </c>
      <c r="C37" s="53" t="s">
        <v>92</v>
      </c>
      <c r="D37" s="48">
        <v>100</v>
      </c>
      <c r="E37" s="50">
        <v>15.12</v>
      </c>
    </row>
    <row r="38" spans="2:5" ht="15.75">
      <c r="B38" s="48">
        <v>26</v>
      </c>
      <c r="C38" s="53" t="s">
        <v>93</v>
      </c>
      <c r="D38" s="48">
        <v>100</v>
      </c>
      <c r="E38" s="50">
        <v>7.2</v>
      </c>
    </row>
    <row r="39" spans="2:5" ht="15.75">
      <c r="B39" s="48">
        <v>27</v>
      </c>
      <c r="C39" s="53" t="s">
        <v>94</v>
      </c>
      <c r="D39" s="48">
        <v>100</v>
      </c>
      <c r="E39" s="50">
        <v>12.864</v>
      </c>
    </row>
    <row r="40" spans="2:5" ht="15.75">
      <c r="B40" s="48">
        <v>28</v>
      </c>
      <c r="C40" s="53" t="s">
        <v>95</v>
      </c>
      <c r="D40" s="48">
        <v>100</v>
      </c>
      <c r="E40" s="50">
        <v>6</v>
      </c>
    </row>
    <row r="41" spans="2:5" ht="15.75">
      <c r="B41" s="48">
        <v>29</v>
      </c>
      <c r="C41" s="53" t="s">
        <v>96</v>
      </c>
      <c r="D41" s="48">
        <v>100</v>
      </c>
      <c r="E41" s="50">
        <v>12.8</v>
      </c>
    </row>
    <row r="42" spans="2:5" ht="15.75">
      <c r="B42" s="48">
        <v>30</v>
      </c>
      <c r="C42" s="53" t="s">
        <v>97</v>
      </c>
      <c r="D42" s="48">
        <v>100</v>
      </c>
      <c r="E42" s="50">
        <v>4.4</v>
      </c>
    </row>
    <row r="43" spans="2:5" ht="15.75">
      <c r="B43" s="48">
        <v>31</v>
      </c>
      <c r="C43" s="53" t="s">
        <v>98</v>
      </c>
      <c r="D43" s="48">
        <v>100</v>
      </c>
      <c r="E43" s="50">
        <v>18.432</v>
      </c>
    </row>
    <row r="44" spans="2:5" ht="15.75">
      <c r="B44" s="48">
        <v>32</v>
      </c>
      <c r="C44" s="59" t="s">
        <v>99</v>
      </c>
      <c r="D44" s="48">
        <v>25</v>
      </c>
      <c r="E44" s="50">
        <v>700</v>
      </c>
    </row>
    <row r="45" spans="2:5" ht="15.75">
      <c r="B45" s="48">
        <v>33</v>
      </c>
      <c r="C45" s="59" t="s">
        <v>100</v>
      </c>
      <c r="D45" s="48">
        <v>100</v>
      </c>
      <c r="E45" s="50">
        <v>26.88</v>
      </c>
    </row>
    <row r="46" spans="2:5" ht="15.75">
      <c r="B46" s="48">
        <v>34</v>
      </c>
      <c r="C46" s="53" t="s">
        <v>101</v>
      </c>
      <c r="D46" s="48">
        <v>100</v>
      </c>
      <c r="E46" s="50">
        <v>26.304000000000002</v>
      </c>
    </row>
    <row r="47" spans="2:5" ht="15.75">
      <c r="B47" s="48">
        <v>35</v>
      </c>
      <c r="C47" s="55" t="s">
        <v>102</v>
      </c>
      <c r="D47" s="48">
        <v>100</v>
      </c>
      <c r="E47" s="50">
        <v>10.560000000000002</v>
      </c>
    </row>
    <row r="48" spans="2:5" ht="15.75">
      <c r="B48" s="48">
        <v>36</v>
      </c>
      <c r="C48" s="55" t="s">
        <v>103</v>
      </c>
      <c r="D48" s="48">
        <v>100</v>
      </c>
      <c r="E48" s="50">
        <v>9.2</v>
      </c>
    </row>
    <row r="49" spans="2:5" ht="15.75">
      <c r="B49" s="48">
        <v>37</v>
      </c>
      <c r="C49" s="55" t="s">
        <v>104</v>
      </c>
      <c r="D49" s="48">
        <v>100</v>
      </c>
      <c r="E49" s="50">
        <v>5.280000000000001</v>
      </c>
    </row>
    <row r="50" spans="2:5" ht="15.75">
      <c r="B50" s="48">
        <v>38</v>
      </c>
      <c r="C50" s="55" t="s">
        <v>105</v>
      </c>
      <c r="D50" s="48">
        <v>100</v>
      </c>
      <c r="E50" s="50">
        <v>16.704</v>
      </c>
    </row>
    <row r="51" spans="2:5" ht="15.75">
      <c r="B51" s="48">
        <v>39</v>
      </c>
      <c r="C51" s="55" t="s">
        <v>106</v>
      </c>
      <c r="D51" s="48">
        <v>100</v>
      </c>
      <c r="E51" s="63">
        <v>3.3</v>
      </c>
    </row>
    <row r="52" spans="2:5" ht="15.75">
      <c r="B52" s="48">
        <v>40</v>
      </c>
      <c r="C52" s="55" t="s">
        <v>107</v>
      </c>
      <c r="D52" s="48">
        <v>100</v>
      </c>
      <c r="E52" s="63">
        <v>4.32</v>
      </c>
    </row>
    <row r="53" spans="2:5" ht="15.75">
      <c r="B53" s="48">
        <v>41</v>
      </c>
      <c r="C53" s="53" t="s">
        <v>108</v>
      </c>
      <c r="D53" s="48">
        <v>100</v>
      </c>
      <c r="E53" s="50">
        <v>15.600000000000001</v>
      </c>
    </row>
    <row r="54" spans="2:5" ht="15.75">
      <c r="B54" s="48">
        <v>42</v>
      </c>
      <c r="C54" s="53" t="s">
        <v>113</v>
      </c>
      <c r="D54" s="48">
        <v>100</v>
      </c>
      <c r="E54" s="50">
        <v>10.560000000000002</v>
      </c>
    </row>
    <row r="55" spans="2:5" ht="15.75">
      <c r="B55" s="48">
        <v>43</v>
      </c>
      <c r="C55" s="53" t="s">
        <v>109</v>
      </c>
      <c r="D55" s="48">
        <v>100</v>
      </c>
      <c r="E55" s="50">
        <v>34.584</v>
      </c>
    </row>
    <row r="56" spans="2:5" ht="15.75">
      <c r="B56" s="48">
        <v>44</v>
      </c>
      <c r="C56" s="53" t="s">
        <v>110</v>
      </c>
      <c r="D56" s="48">
        <v>100</v>
      </c>
      <c r="E56" s="50">
        <v>66</v>
      </c>
    </row>
    <row r="57" spans="2:5" ht="15">
      <c r="B57" s="95" t="s">
        <v>127</v>
      </c>
      <c r="C57" s="95"/>
      <c r="D57" s="95"/>
      <c r="E57" s="95"/>
    </row>
    <row r="58" spans="2:5" ht="15">
      <c r="B58" s="48">
        <v>45</v>
      </c>
      <c r="C58" s="60" t="s">
        <v>47</v>
      </c>
      <c r="D58" s="48">
        <v>90</v>
      </c>
      <c r="E58" s="61">
        <v>7.44</v>
      </c>
    </row>
    <row r="59" spans="2:5" ht="15">
      <c r="B59" s="48">
        <v>46</v>
      </c>
      <c r="C59" s="62" t="s">
        <v>48</v>
      </c>
      <c r="D59" s="48">
        <v>1500</v>
      </c>
      <c r="E59" s="61">
        <v>0.88</v>
      </c>
    </row>
    <row r="60" spans="3:4" ht="15">
      <c r="C60" s="27"/>
      <c r="D60" s="28"/>
    </row>
    <row r="61" spans="2:4" ht="15" hidden="1">
      <c r="B61" s="29"/>
      <c r="C61" s="30" t="s">
        <v>112</v>
      </c>
      <c r="D61" s="31"/>
    </row>
    <row r="62" spans="3:4" ht="15">
      <c r="C62" s="32"/>
      <c r="D62" s="31"/>
    </row>
  </sheetData>
  <mergeCells count="9">
    <mergeCell ref="C7:D7"/>
    <mergeCell ref="B10:E10"/>
    <mergeCell ref="B57:E57"/>
    <mergeCell ref="A1:E1"/>
    <mergeCell ref="C2:D2"/>
    <mergeCell ref="C3:D3"/>
    <mergeCell ref="C4:D4"/>
    <mergeCell ref="C5:D5"/>
    <mergeCell ref="C6:D6"/>
  </mergeCells>
  <printOptions/>
  <pageMargins left="0.1968503937007874" right="0.1968503937007874" top="0.35433070866141736" bottom="0.2362204724409449" header="0.31496062992125984" footer="0.2362204724409449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="80" zoomScaleNormal="80" workbookViewId="0" topLeftCell="A1">
      <selection activeCell="C19" sqref="C19"/>
    </sheetView>
  </sheetViews>
  <sheetFormatPr defaultColWidth="9.140625" defaultRowHeight="15"/>
  <cols>
    <col min="1" max="1" width="9.140625" style="3" customWidth="1"/>
    <col min="2" max="2" width="4.57421875" style="4" customWidth="1"/>
    <col min="3" max="3" width="62.57421875" style="9" customWidth="1"/>
    <col min="4" max="4" width="8.57421875" style="9" customWidth="1"/>
    <col min="5" max="5" width="13.28125" style="5" customWidth="1"/>
    <col min="6" max="6" width="12.7109375" style="3" customWidth="1"/>
    <col min="7" max="11" width="9.140625" style="3" customWidth="1"/>
    <col min="12" max="16384" width="9.140625" style="3" customWidth="1"/>
  </cols>
  <sheetData>
    <row r="1" spans="1:6" ht="45">
      <c r="A1" s="97" t="s">
        <v>53</v>
      </c>
      <c r="B1" s="97"/>
      <c r="C1" s="97"/>
      <c r="D1" s="97"/>
      <c r="E1" s="97"/>
      <c r="F1" s="97"/>
    </row>
    <row r="2" spans="3:4" ht="15">
      <c r="C2" s="93" t="s">
        <v>54</v>
      </c>
      <c r="D2" s="93"/>
    </row>
    <row r="3" spans="3:4" ht="15">
      <c r="C3" s="93" t="s">
        <v>55</v>
      </c>
      <c r="D3" s="93"/>
    </row>
    <row r="4" spans="3:4" ht="15">
      <c r="C4" s="93" t="s">
        <v>56</v>
      </c>
      <c r="D4" s="93"/>
    </row>
    <row r="5" spans="3:4" ht="15">
      <c r="C5" s="93" t="s">
        <v>57</v>
      </c>
      <c r="D5" s="93"/>
    </row>
    <row r="6" spans="3:4" ht="15">
      <c r="C6" s="93" t="s">
        <v>58</v>
      </c>
      <c r="D6" s="93"/>
    </row>
    <row r="7" spans="3:4" ht="15">
      <c r="C7" s="93" t="s">
        <v>59</v>
      </c>
      <c r="D7" s="93"/>
    </row>
    <row r="8" spans="3:4" ht="15">
      <c r="C8" s="6" t="s">
        <v>60</v>
      </c>
      <c r="D8" s="6"/>
    </row>
    <row r="9" spans="3:4" ht="15.75" customHeight="1">
      <c r="C9" s="7" t="s">
        <v>61</v>
      </c>
      <c r="D9" s="8"/>
    </row>
    <row r="10" spans="2:5" ht="15" customHeight="1">
      <c r="B10" s="94" t="s">
        <v>119</v>
      </c>
      <c r="C10" s="94"/>
      <c r="D10" s="94"/>
      <c r="E10" s="94"/>
    </row>
    <row r="11" ht="15.75" thickBot="1"/>
    <row r="12" spans="2:6" ht="58.5" thickBot="1" thickTop="1">
      <c r="B12" s="10" t="s">
        <v>63</v>
      </c>
      <c r="C12" s="10" t="s">
        <v>64</v>
      </c>
      <c r="D12" s="10" t="s">
        <v>65</v>
      </c>
      <c r="E12" s="10" t="s">
        <v>66</v>
      </c>
      <c r="F12" s="10" t="s">
        <v>67</v>
      </c>
    </row>
    <row r="13" spans="2:6" ht="17.25" thickBot="1" thickTop="1">
      <c r="B13" s="11">
        <v>1</v>
      </c>
      <c r="C13" s="12" t="s">
        <v>68</v>
      </c>
      <c r="D13" s="11">
        <v>100</v>
      </c>
      <c r="E13" s="42">
        <v>23.544000000000004</v>
      </c>
      <c r="F13" s="14">
        <f>E13*0.875</f>
        <v>20.601000000000003</v>
      </c>
    </row>
    <row r="14" spans="2:6" ht="15" customHeight="1" thickBot="1" thickTop="1">
      <c r="B14" s="11">
        <v>2</v>
      </c>
      <c r="C14" s="15" t="s">
        <v>69</v>
      </c>
      <c r="D14" s="11">
        <v>100</v>
      </c>
      <c r="E14" s="43">
        <v>26.16</v>
      </c>
      <c r="F14" s="14">
        <f aca="true" t="shared" si="0" ref="F14:F57">E14*0.875</f>
        <v>22.89</v>
      </c>
    </row>
    <row r="15" spans="2:6" ht="15" customHeight="1" thickBot="1" thickTop="1">
      <c r="B15" s="11">
        <v>3</v>
      </c>
      <c r="C15" s="17" t="s">
        <v>70</v>
      </c>
      <c r="D15" s="11">
        <v>100</v>
      </c>
      <c r="E15" s="42">
        <v>3.2</v>
      </c>
      <c r="F15" s="14">
        <f t="shared" si="0"/>
        <v>2.8000000000000003</v>
      </c>
    </row>
    <row r="16" spans="2:6" ht="15" customHeight="1" thickBot="1" thickTop="1">
      <c r="B16" s="11">
        <v>4</v>
      </c>
      <c r="C16" s="18" t="s">
        <v>71</v>
      </c>
      <c r="D16" s="11">
        <v>100</v>
      </c>
      <c r="E16" s="43">
        <v>7.727999999999999</v>
      </c>
      <c r="F16" s="14">
        <f t="shared" si="0"/>
        <v>6.761999999999999</v>
      </c>
    </row>
    <row r="17" spans="2:6" ht="17.25" thickBot="1" thickTop="1">
      <c r="B17" s="11">
        <v>5</v>
      </c>
      <c r="C17" s="18" t="s">
        <v>72</v>
      </c>
      <c r="D17" s="11">
        <v>100</v>
      </c>
      <c r="E17" s="44">
        <v>14.112</v>
      </c>
      <c r="F17" s="14">
        <f t="shared" si="0"/>
        <v>12.348</v>
      </c>
    </row>
    <row r="18" spans="2:6" ht="17.25" thickBot="1" thickTop="1">
      <c r="B18" s="11">
        <v>6</v>
      </c>
      <c r="C18" s="17" t="s">
        <v>73</v>
      </c>
      <c r="D18" s="11">
        <v>100</v>
      </c>
      <c r="E18" s="43">
        <v>17.64</v>
      </c>
      <c r="F18" s="14">
        <f t="shared" si="0"/>
        <v>15.435</v>
      </c>
    </row>
    <row r="19" spans="2:6" ht="17.25" thickBot="1" thickTop="1">
      <c r="B19" s="11">
        <v>7</v>
      </c>
      <c r="C19" s="17" t="s">
        <v>74</v>
      </c>
      <c r="D19" s="11">
        <v>100</v>
      </c>
      <c r="E19" s="42">
        <v>9.94</v>
      </c>
      <c r="F19" s="14">
        <f t="shared" si="0"/>
        <v>8.6975</v>
      </c>
    </row>
    <row r="20" spans="2:6" ht="17.25" thickBot="1" thickTop="1">
      <c r="B20" s="11">
        <v>8</v>
      </c>
      <c r="C20" s="19" t="s">
        <v>75</v>
      </c>
      <c r="D20" s="11">
        <v>40</v>
      </c>
      <c r="E20" s="43">
        <v>19.2</v>
      </c>
      <c r="F20" s="14">
        <f t="shared" si="0"/>
        <v>16.8</v>
      </c>
    </row>
    <row r="21" spans="2:6" ht="17.25" thickBot="1" thickTop="1">
      <c r="B21" s="11">
        <v>9</v>
      </c>
      <c r="C21" s="17" t="s">
        <v>76</v>
      </c>
      <c r="D21" s="11">
        <v>100</v>
      </c>
      <c r="E21" s="42">
        <v>3.92</v>
      </c>
      <c r="F21" s="14">
        <f t="shared" si="0"/>
        <v>3.4299999999999997</v>
      </c>
    </row>
    <row r="22" spans="2:6" ht="17.25" thickBot="1" thickTop="1">
      <c r="B22" s="11">
        <v>10</v>
      </c>
      <c r="C22" s="19" t="s">
        <v>77</v>
      </c>
      <c r="D22" s="11">
        <v>100</v>
      </c>
      <c r="E22" s="42">
        <v>4.56</v>
      </c>
      <c r="F22" s="14">
        <f t="shared" si="0"/>
        <v>3.9899999999999998</v>
      </c>
    </row>
    <row r="23" spans="2:6" ht="17.25" thickBot="1" thickTop="1">
      <c r="B23" s="11">
        <v>11</v>
      </c>
      <c r="C23" s="19" t="s">
        <v>78</v>
      </c>
      <c r="D23" s="11">
        <v>100</v>
      </c>
      <c r="E23" s="42">
        <v>28</v>
      </c>
      <c r="F23" s="14">
        <f t="shared" si="0"/>
        <v>24.5</v>
      </c>
    </row>
    <row r="24" spans="2:6" ht="17.25" thickBot="1" thickTop="1">
      <c r="B24" s="11">
        <v>12</v>
      </c>
      <c r="C24" s="17" t="s">
        <v>79</v>
      </c>
      <c r="D24" s="11">
        <v>100</v>
      </c>
      <c r="E24" s="42">
        <v>41.12</v>
      </c>
      <c r="F24" s="14">
        <f t="shared" si="0"/>
        <v>35.98</v>
      </c>
    </row>
    <row r="25" spans="2:6" ht="17.25" thickBot="1" thickTop="1">
      <c r="B25" s="11">
        <v>13</v>
      </c>
      <c r="C25" s="17" t="s">
        <v>80</v>
      </c>
      <c r="D25" s="11">
        <v>100</v>
      </c>
      <c r="E25" s="42">
        <v>51.120000000000005</v>
      </c>
      <c r="F25" s="14">
        <f t="shared" si="0"/>
        <v>44.730000000000004</v>
      </c>
    </row>
    <row r="26" spans="2:6" ht="17.25" thickBot="1" thickTop="1">
      <c r="B26" s="11">
        <v>14</v>
      </c>
      <c r="C26" s="20" t="s">
        <v>81</v>
      </c>
      <c r="D26" s="11">
        <v>50</v>
      </c>
      <c r="E26" s="44">
        <v>7.04</v>
      </c>
      <c r="F26" s="14">
        <f t="shared" si="0"/>
        <v>6.16</v>
      </c>
    </row>
    <row r="27" spans="2:6" ht="17.25" thickBot="1" thickTop="1">
      <c r="B27" s="11">
        <v>15</v>
      </c>
      <c r="C27" s="21" t="s">
        <v>82</v>
      </c>
      <c r="D27" s="11">
        <v>100</v>
      </c>
      <c r="E27" s="43">
        <v>13.2</v>
      </c>
      <c r="F27" s="14">
        <f t="shared" si="0"/>
        <v>11.549999999999999</v>
      </c>
    </row>
    <row r="28" spans="2:6" ht="17.25" thickBot="1" thickTop="1">
      <c r="B28" s="11">
        <v>16</v>
      </c>
      <c r="C28" s="21" t="s">
        <v>83</v>
      </c>
      <c r="D28" s="11">
        <v>100</v>
      </c>
      <c r="E28" s="42">
        <v>7.42</v>
      </c>
      <c r="F28" s="14">
        <f t="shared" si="0"/>
        <v>6.4925</v>
      </c>
    </row>
    <row r="29" spans="2:6" ht="17.25" thickBot="1" thickTop="1">
      <c r="B29" s="11">
        <v>17</v>
      </c>
      <c r="C29" s="21" t="s">
        <v>84</v>
      </c>
      <c r="D29" s="11">
        <v>100</v>
      </c>
      <c r="E29" s="42">
        <v>27</v>
      </c>
      <c r="F29" s="14">
        <f t="shared" si="0"/>
        <v>23.625</v>
      </c>
    </row>
    <row r="30" spans="2:6" ht="17.25" thickBot="1" thickTop="1">
      <c r="B30" s="11">
        <v>18</v>
      </c>
      <c r="C30" s="17" t="s">
        <v>85</v>
      </c>
      <c r="D30" s="11">
        <v>100</v>
      </c>
      <c r="E30" s="43">
        <v>11</v>
      </c>
      <c r="F30" s="14">
        <f t="shared" si="0"/>
        <v>9.625</v>
      </c>
    </row>
    <row r="31" spans="2:6" ht="17.25" thickBot="1" thickTop="1">
      <c r="B31" s="11">
        <v>19</v>
      </c>
      <c r="C31" s="17" t="s">
        <v>86</v>
      </c>
      <c r="D31" s="11">
        <v>50</v>
      </c>
      <c r="E31" s="44">
        <v>12.100000000000001</v>
      </c>
      <c r="F31" s="14">
        <f t="shared" si="0"/>
        <v>10.587500000000002</v>
      </c>
    </row>
    <row r="32" spans="2:6" ht="17.25" thickBot="1" thickTop="1">
      <c r="B32" s="11">
        <v>20</v>
      </c>
      <c r="C32" s="22" t="s">
        <v>87</v>
      </c>
      <c r="D32" s="11">
        <v>100</v>
      </c>
      <c r="E32" s="42">
        <v>11.2</v>
      </c>
      <c r="F32" s="14">
        <f t="shared" si="0"/>
        <v>9.799999999999999</v>
      </c>
    </row>
    <row r="33" spans="2:6" ht="17.25" thickBot="1" thickTop="1">
      <c r="B33" s="11">
        <v>21</v>
      </c>
      <c r="C33" s="17" t="s">
        <v>88</v>
      </c>
      <c r="D33" s="11">
        <v>100</v>
      </c>
      <c r="E33" s="43">
        <v>6.16</v>
      </c>
      <c r="F33" s="14">
        <f t="shared" si="0"/>
        <v>5.390000000000001</v>
      </c>
    </row>
    <row r="34" spans="2:6" ht="17.25" thickBot="1" thickTop="1">
      <c r="B34" s="11">
        <v>22</v>
      </c>
      <c r="C34" s="17" t="s">
        <v>89</v>
      </c>
      <c r="D34" s="11">
        <v>100</v>
      </c>
      <c r="E34" s="43">
        <v>7.942</v>
      </c>
      <c r="F34" s="14">
        <f t="shared" si="0"/>
        <v>6.94925</v>
      </c>
    </row>
    <row r="35" spans="2:6" ht="17.25" thickBot="1" thickTop="1">
      <c r="B35" s="11">
        <v>23</v>
      </c>
      <c r="C35" s="17" t="s">
        <v>90</v>
      </c>
      <c r="D35" s="11">
        <v>100</v>
      </c>
      <c r="E35" s="42">
        <v>4.16</v>
      </c>
      <c r="F35" s="14">
        <f t="shared" si="0"/>
        <v>3.64</v>
      </c>
    </row>
    <row r="36" spans="2:6" ht="17.25" thickBot="1" thickTop="1">
      <c r="B36" s="11">
        <v>24</v>
      </c>
      <c r="C36" s="17" t="s">
        <v>91</v>
      </c>
      <c r="D36" s="11">
        <v>100</v>
      </c>
      <c r="E36" s="43">
        <v>9.52</v>
      </c>
      <c r="F36" s="14">
        <f t="shared" si="0"/>
        <v>8.33</v>
      </c>
    </row>
    <row r="37" spans="2:6" ht="17.25" thickBot="1" thickTop="1">
      <c r="B37" s="11">
        <v>25</v>
      </c>
      <c r="C37" s="17" t="s">
        <v>92</v>
      </c>
      <c r="D37" s="11">
        <v>100</v>
      </c>
      <c r="E37" s="43">
        <v>15.12</v>
      </c>
      <c r="F37" s="14">
        <f t="shared" si="0"/>
        <v>13.229999999999999</v>
      </c>
    </row>
    <row r="38" spans="2:6" ht="17.25" thickBot="1" thickTop="1">
      <c r="B38" s="11">
        <v>26</v>
      </c>
      <c r="C38" s="17" t="s">
        <v>93</v>
      </c>
      <c r="D38" s="11">
        <v>100</v>
      </c>
      <c r="E38" s="43">
        <v>7.2</v>
      </c>
      <c r="F38" s="14">
        <f t="shared" si="0"/>
        <v>6.3</v>
      </c>
    </row>
    <row r="39" spans="2:6" ht="17.25" thickBot="1" thickTop="1">
      <c r="B39" s="11">
        <v>27</v>
      </c>
      <c r="C39" s="17" t="s">
        <v>94</v>
      </c>
      <c r="D39" s="11">
        <v>100</v>
      </c>
      <c r="E39" s="43">
        <v>12.864</v>
      </c>
      <c r="F39" s="14">
        <f t="shared" si="0"/>
        <v>11.256</v>
      </c>
    </row>
    <row r="40" spans="2:6" ht="17.25" thickBot="1" thickTop="1">
      <c r="B40" s="11">
        <v>28</v>
      </c>
      <c r="C40" s="17" t="s">
        <v>95</v>
      </c>
      <c r="D40" s="11">
        <v>100</v>
      </c>
      <c r="E40" s="42">
        <v>6</v>
      </c>
      <c r="F40" s="14">
        <f t="shared" si="0"/>
        <v>5.25</v>
      </c>
    </row>
    <row r="41" spans="2:6" ht="17.25" thickBot="1" thickTop="1">
      <c r="B41" s="11">
        <v>29</v>
      </c>
      <c r="C41" s="17" t="s">
        <v>96</v>
      </c>
      <c r="D41" s="11">
        <v>100</v>
      </c>
      <c r="E41" s="43">
        <v>12.8</v>
      </c>
      <c r="F41" s="14">
        <f t="shared" si="0"/>
        <v>11.200000000000001</v>
      </c>
    </row>
    <row r="42" spans="2:6" ht="17.25" thickBot="1" thickTop="1">
      <c r="B42" s="11">
        <v>30</v>
      </c>
      <c r="C42" s="17" t="s">
        <v>97</v>
      </c>
      <c r="D42" s="11">
        <v>100</v>
      </c>
      <c r="E42" s="42">
        <v>4.4</v>
      </c>
      <c r="F42" s="14">
        <f t="shared" si="0"/>
        <v>3.8500000000000005</v>
      </c>
    </row>
    <row r="43" spans="2:6" ht="17.25" thickBot="1" thickTop="1">
      <c r="B43" s="11">
        <v>31</v>
      </c>
      <c r="C43" s="17" t="s">
        <v>98</v>
      </c>
      <c r="D43" s="11">
        <v>100</v>
      </c>
      <c r="E43" s="43">
        <v>18.432</v>
      </c>
      <c r="F43" s="14">
        <f t="shared" si="0"/>
        <v>16.128</v>
      </c>
    </row>
    <row r="44" spans="2:6" ht="17.25" thickBot="1" thickTop="1">
      <c r="B44" s="11">
        <v>32</v>
      </c>
      <c r="C44" s="23" t="s">
        <v>99</v>
      </c>
      <c r="D44" s="11">
        <v>25</v>
      </c>
      <c r="E44" s="42">
        <v>700</v>
      </c>
      <c r="F44" s="14">
        <f t="shared" si="0"/>
        <v>612.5</v>
      </c>
    </row>
    <row r="45" spans="2:6" ht="17.25" thickBot="1" thickTop="1">
      <c r="B45" s="11">
        <v>33</v>
      </c>
      <c r="C45" s="23" t="s">
        <v>100</v>
      </c>
      <c r="D45" s="11">
        <v>100</v>
      </c>
      <c r="E45" s="43">
        <v>26.88</v>
      </c>
      <c r="F45" s="14">
        <f t="shared" si="0"/>
        <v>23.52</v>
      </c>
    </row>
    <row r="46" spans="2:6" ht="17.25" thickBot="1" thickTop="1">
      <c r="B46" s="11">
        <v>34</v>
      </c>
      <c r="C46" s="17" t="s">
        <v>101</v>
      </c>
      <c r="D46" s="11">
        <v>100</v>
      </c>
      <c r="E46" s="43">
        <v>26.304000000000002</v>
      </c>
      <c r="F46" s="14">
        <f t="shared" si="0"/>
        <v>23.016000000000002</v>
      </c>
    </row>
    <row r="47" spans="2:6" ht="17.25" thickBot="1" thickTop="1">
      <c r="B47" s="11">
        <v>35</v>
      </c>
      <c r="C47" s="19" t="s">
        <v>102</v>
      </c>
      <c r="D47" s="11">
        <v>100</v>
      </c>
      <c r="E47" s="43">
        <v>10.560000000000002</v>
      </c>
      <c r="F47" s="14">
        <f t="shared" si="0"/>
        <v>9.240000000000002</v>
      </c>
    </row>
    <row r="48" spans="2:6" ht="17.25" thickBot="1" thickTop="1">
      <c r="B48" s="11">
        <v>36</v>
      </c>
      <c r="C48" s="19" t="s">
        <v>103</v>
      </c>
      <c r="D48" s="11">
        <v>100</v>
      </c>
      <c r="E48" s="42">
        <v>9.2</v>
      </c>
      <c r="F48" s="14">
        <f t="shared" si="0"/>
        <v>8.049999999999999</v>
      </c>
    </row>
    <row r="49" spans="2:6" ht="17.25" thickBot="1" thickTop="1">
      <c r="B49" s="11">
        <v>37</v>
      </c>
      <c r="C49" s="19" t="s">
        <v>104</v>
      </c>
      <c r="D49" s="11">
        <v>100</v>
      </c>
      <c r="E49" s="43">
        <v>5.280000000000001</v>
      </c>
      <c r="F49" s="14">
        <f t="shared" si="0"/>
        <v>4.620000000000001</v>
      </c>
    </row>
    <row r="50" spans="2:6" ht="17.25" thickBot="1" thickTop="1">
      <c r="B50" s="11">
        <v>38</v>
      </c>
      <c r="C50" s="19" t="s">
        <v>105</v>
      </c>
      <c r="D50" s="11">
        <v>100</v>
      </c>
      <c r="E50" s="43">
        <v>16.704</v>
      </c>
      <c r="F50" s="14">
        <f t="shared" si="0"/>
        <v>14.616</v>
      </c>
    </row>
    <row r="51" spans="2:6" ht="17.25" thickBot="1" thickTop="1">
      <c r="B51" s="11">
        <v>39</v>
      </c>
      <c r="C51" s="19" t="s">
        <v>106</v>
      </c>
      <c r="D51" s="11">
        <v>100</v>
      </c>
      <c r="E51" s="43">
        <v>3.696</v>
      </c>
      <c r="F51" s="14">
        <f t="shared" si="0"/>
        <v>3.234</v>
      </c>
    </row>
    <row r="52" spans="2:6" ht="17.25" thickBot="1" thickTop="1">
      <c r="B52" s="11">
        <v>40</v>
      </c>
      <c r="C52" s="19" t="s">
        <v>107</v>
      </c>
      <c r="D52" s="11">
        <v>100</v>
      </c>
      <c r="E52" s="43">
        <v>5.4</v>
      </c>
      <c r="F52" s="14">
        <f t="shared" si="0"/>
        <v>4.7250000000000005</v>
      </c>
    </row>
    <row r="53" spans="2:6" ht="17.25" thickBot="1" thickTop="1">
      <c r="B53" s="11">
        <v>41</v>
      </c>
      <c r="C53" s="17" t="s">
        <v>108</v>
      </c>
      <c r="D53" s="11">
        <v>100</v>
      </c>
      <c r="E53" s="43">
        <v>15.600000000000001</v>
      </c>
      <c r="F53" s="14">
        <f t="shared" si="0"/>
        <v>13.650000000000002</v>
      </c>
    </row>
    <row r="54" spans="2:6" ht="17.25" thickBot="1" thickTop="1">
      <c r="B54" s="11">
        <v>42</v>
      </c>
      <c r="C54" s="17" t="s">
        <v>113</v>
      </c>
      <c r="D54" s="11">
        <v>100</v>
      </c>
      <c r="E54" s="43">
        <v>10.560000000000002</v>
      </c>
      <c r="F54" s="14">
        <f t="shared" si="0"/>
        <v>9.240000000000002</v>
      </c>
    </row>
    <row r="55" spans="2:6" ht="17.25" thickBot="1" thickTop="1">
      <c r="B55" s="11">
        <v>43</v>
      </c>
      <c r="C55" s="17" t="s">
        <v>40</v>
      </c>
      <c r="D55" s="11">
        <v>144</v>
      </c>
      <c r="E55" s="42">
        <v>5.12</v>
      </c>
      <c r="F55" s="14">
        <f t="shared" si="0"/>
        <v>4.48</v>
      </c>
    </row>
    <row r="56" spans="2:6" ht="17.25" thickBot="1" thickTop="1">
      <c r="B56" s="11">
        <v>44</v>
      </c>
      <c r="C56" s="17" t="s">
        <v>109</v>
      </c>
      <c r="D56" s="11">
        <v>100</v>
      </c>
      <c r="E56" s="43">
        <v>34.584</v>
      </c>
      <c r="F56" s="14">
        <f t="shared" si="0"/>
        <v>30.261000000000003</v>
      </c>
    </row>
    <row r="57" spans="2:6" ht="17.25" thickBot="1" thickTop="1">
      <c r="B57" s="11">
        <v>45</v>
      </c>
      <c r="C57" s="17" t="s">
        <v>110</v>
      </c>
      <c r="D57" s="11">
        <v>100</v>
      </c>
      <c r="E57" s="43">
        <v>66</v>
      </c>
      <c r="F57" s="14">
        <f t="shared" si="0"/>
        <v>57.75</v>
      </c>
    </row>
    <row r="58" spans="2:6" ht="16.5" thickBot="1" thickTop="1">
      <c r="B58" s="98" t="s">
        <v>111</v>
      </c>
      <c r="C58" s="99"/>
      <c r="D58" s="99"/>
      <c r="E58" s="99"/>
      <c r="F58" s="100"/>
    </row>
    <row r="59" spans="2:6" ht="16.5" thickBot="1" thickTop="1">
      <c r="B59" s="11">
        <v>46</v>
      </c>
      <c r="C59" s="25" t="s">
        <v>47</v>
      </c>
      <c r="D59" s="11">
        <v>90</v>
      </c>
      <c r="E59" s="16">
        <v>7.44</v>
      </c>
      <c r="F59" s="14">
        <f aca="true" t="shared" si="1" ref="F59:F60">E59*0.875</f>
        <v>6.510000000000001</v>
      </c>
    </row>
    <row r="60" spans="2:6" ht="16.5" thickBot="1" thickTop="1">
      <c r="B60" s="11">
        <v>47</v>
      </c>
      <c r="C60" s="26" t="s">
        <v>48</v>
      </c>
      <c r="D60" s="11">
        <v>1500</v>
      </c>
      <c r="E60" s="16">
        <v>0.88</v>
      </c>
      <c r="F60" s="14">
        <f t="shared" si="1"/>
        <v>0.77</v>
      </c>
    </row>
    <row r="61" spans="3:4" ht="15.75" thickTop="1">
      <c r="C61" s="27"/>
      <c r="D61" s="28"/>
    </row>
    <row r="62" spans="2:4" ht="15">
      <c r="B62" s="29"/>
      <c r="C62" s="30" t="s">
        <v>112</v>
      </c>
      <c r="D62" s="31"/>
    </row>
    <row r="63" spans="3:4" ht="15">
      <c r="C63" s="32"/>
      <c r="D63" s="31"/>
    </row>
  </sheetData>
  <mergeCells count="9">
    <mergeCell ref="C7:D7"/>
    <mergeCell ref="A1:F1"/>
    <mergeCell ref="B10:E10"/>
    <mergeCell ref="B58:F58"/>
    <mergeCell ref="C2:D2"/>
    <mergeCell ref="C3:D3"/>
    <mergeCell ref="C4:D4"/>
    <mergeCell ref="C5:D5"/>
    <mergeCell ref="C6:D6"/>
  </mergeCells>
  <printOptions/>
  <pageMargins left="0.31" right="0.16" top="0.35" bottom="0.19" header="0.31496062992125984" footer="0.23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="90" zoomScaleNormal="90" workbookViewId="0" topLeftCell="A1">
      <selection activeCell="C19" sqref="C19"/>
    </sheetView>
  </sheetViews>
  <sheetFormatPr defaultColWidth="9.140625" defaultRowHeight="15"/>
  <cols>
    <col min="1" max="1" width="9.140625" style="3" customWidth="1"/>
    <col min="2" max="2" width="4.57421875" style="4" customWidth="1"/>
    <col min="3" max="3" width="62.57421875" style="9" customWidth="1"/>
    <col min="4" max="4" width="8.57421875" style="9" customWidth="1"/>
    <col min="5" max="5" width="13.28125" style="5" customWidth="1"/>
    <col min="6" max="6" width="12.7109375" style="3" customWidth="1"/>
    <col min="7" max="16384" width="9.140625" style="3" customWidth="1"/>
  </cols>
  <sheetData>
    <row r="1" spans="1:7" ht="34.5">
      <c r="A1" s="101" t="s">
        <v>53</v>
      </c>
      <c r="B1" s="101"/>
      <c r="C1" s="101"/>
      <c r="D1" s="101"/>
      <c r="E1" s="101"/>
      <c r="F1" s="101"/>
      <c r="G1" s="101"/>
    </row>
    <row r="2" spans="3:4" ht="15">
      <c r="C2" s="93" t="s">
        <v>54</v>
      </c>
      <c r="D2" s="93"/>
    </row>
    <row r="3" spans="3:4" ht="15">
      <c r="C3" s="93" t="s">
        <v>55</v>
      </c>
      <c r="D3" s="93"/>
    </row>
    <row r="4" spans="3:4" ht="15">
      <c r="C4" s="93" t="s">
        <v>56</v>
      </c>
      <c r="D4" s="93"/>
    </row>
    <row r="5" spans="3:4" ht="15">
      <c r="C5" s="93" t="s">
        <v>57</v>
      </c>
      <c r="D5" s="93"/>
    </row>
    <row r="6" spans="3:4" ht="15">
      <c r="C6" s="93" t="s">
        <v>58</v>
      </c>
      <c r="D6" s="93"/>
    </row>
    <row r="7" spans="3:4" ht="15">
      <c r="C7" s="93" t="s">
        <v>59</v>
      </c>
      <c r="D7" s="93"/>
    </row>
    <row r="8" spans="3:4" ht="15">
      <c r="C8" s="6" t="s">
        <v>60</v>
      </c>
      <c r="D8" s="6"/>
    </row>
    <row r="9" spans="3:4" ht="15.75" customHeight="1">
      <c r="C9" s="7" t="s">
        <v>61</v>
      </c>
      <c r="D9" s="8"/>
    </row>
    <row r="10" ht="15" customHeight="1">
      <c r="C10" s="4"/>
    </row>
    <row r="11" spans="2:5" ht="15.75">
      <c r="B11" s="94" t="s">
        <v>62</v>
      </c>
      <c r="C11" s="94"/>
      <c r="D11" s="94"/>
      <c r="E11" s="94"/>
    </row>
    <row r="12" ht="15.75" thickBot="1"/>
    <row r="13" spans="2:6" ht="58.5" customHeight="1" thickBot="1" thickTop="1">
      <c r="B13" s="10" t="s">
        <v>63</v>
      </c>
      <c r="C13" s="10" t="s">
        <v>64</v>
      </c>
      <c r="D13" s="10" t="s">
        <v>65</v>
      </c>
      <c r="E13" s="10" t="s">
        <v>66</v>
      </c>
      <c r="F13" s="10" t="s">
        <v>67</v>
      </c>
    </row>
    <row r="14" spans="2:6" ht="15" customHeight="1" thickBot="1" thickTop="1">
      <c r="B14" s="11">
        <v>1</v>
      </c>
      <c r="C14" s="12" t="s">
        <v>68</v>
      </c>
      <c r="D14" s="11">
        <v>100</v>
      </c>
      <c r="E14" s="13">
        <v>21.6</v>
      </c>
      <c r="F14" s="14">
        <f>E14*0.875</f>
        <v>18.900000000000002</v>
      </c>
    </row>
    <row r="15" spans="2:6" ht="15" customHeight="1" thickBot="1" thickTop="1">
      <c r="B15" s="11">
        <v>2</v>
      </c>
      <c r="C15" s="15" t="s">
        <v>69</v>
      </c>
      <c r="D15" s="11">
        <v>100</v>
      </c>
      <c r="E15" s="16">
        <v>26.16</v>
      </c>
      <c r="F15" s="14">
        <f aca="true" t="shared" si="0" ref="F15:F61">E15*0.875</f>
        <v>22.89</v>
      </c>
    </row>
    <row r="16" spans="2:6" ht="15" customHeight="1" thickBot="1" thickTop="1">
      <c r="B16" s="11">
        <v>3</v>
      </c>
      <c r="C16" s="17" t="s">
        <v>70</v>
      </c>
      <c r="D16" s="11">
        <v>100</v>
      </c>
      <c r="E16" s="13">
        <v>3.2</v>
      </c>
      <c r="F16" s="14">
        <f t="shared" si="0"/>
        <v>2.8000000000000003</v>
      </c>
    </row>
    <row r="17" spans="2:6" ht="15" customHeight="1" thickBot="1" thickTop="1">
      <c r="B17" s="11">
        <v>4</v>
      </c>
      <c r="C17" s="18" t="s">
        <v>71</v>
      </c>
      <c r="D17" s="11">
        <v>100</v>
      </c>
      <c r="E17" s="14">
        <v>7.44</v>
      </c>
      <c r="F17" s="14">
        <f t="shared" si="0"/>
        <v>6.510000000000001</v>
      </c>
    </row>
    <row r="18" spans="2:6" ht="15" customHeight="1" thickBot="1" thickTop="1">
      <c r="B18" s="11">
        <v>5</v>
      </c>
      <c r="C18" s="18" t="s">
        <v>72</v>
      </c>
      <c r="D18" s="11">
        <v>100</v>
      </c>
      <c r="E18" s="13">
        <v>13.44</v>
      </c>
      <c r="F18" s="14">
        <f t="shared" si="0"/>
        <v>11.76</v>
      </c>
    </row>
    <row r="19" spans="2:6" ht="15" customHeight="1" thickBot="1" thickTop="1">
      <c r="B19" s="11">
        <v>6</v>
      </c>
      <c r="C19" s="17" t="s">
        <v>73</v>
      </c>
      <c r="D19" s="11">
        <v>100</v>
      </c>
      <c r="E19" s="16">
        <v>17.44</v>
      </c>
      <c r="F19" s="14">
        <f t="shared" si="0"/>
        <v>15.260000000000002</v>
      </c>
    </row>
    <row r="20" spans="2:6" ht="15" customHeight="1" thickBot="1" thickTop="1">
      <c r="B20" s="11">
        <v>7</v>
      </c>
      <c r="C20" s="17" t="s">
        <v>74</v>
      </c>
      <c r="D20" s="11">
        <v>100</v>
      </c>
      <c r="E20" s="13">
        <v>9.94</v>
      </c>
      <c r="F20" s="14">
        <f t="shared" si="0"/>
        <v>8.6975</v>
      </c>
    </row>
    <row r="21" spans="2:6" ht="15" customHeight="1" thickBot="1" thickTop="1">
      <c r="B21" s="11">
        <v>8</v>
      </c>
      <c r="C21" s="19" t="s">
        <v>75</v>
      </c>
      <c r="D21" s="11">
        <v>40</v>
      </c>
      <c r="E21" s="16">
        <v>19.2</v>
      </c>
      <c r="F21" s="14">
        <f t="shared" si="0"/>
        <v>16.8</v>
      </c>
    </row>
    <row r="22" spans="2:6" ht="15" customHeight="1" thickBot="1" thickTop="1">
      <c r="B22" s="11">
        <v>9</v>
      </c>
      <c r="C22" s="17" t="s">
        <v>76</v>
      </c>
      <c r="D22" s="11">
        <v>100</v>
      </c>
      <c r="E22" s="16">
        <v>5.84</v>
      </c>
      <c r="F22" s="14">
        <f t="shared" si="0"/>
        <v>5.109999999999999</v>
      </c>
    </row>
    <row r="23" spans="2:6" ht="15" customHeight="1" thickBot="1" thickTop="1">
      <c r="B23" s="11">
        <v>10</v>
      </c>
      <c r="C23" s="19" t="s">
        <v>77</v>
      </c>
      <c r="D23" s="11">
        <v>100</v>
      </c>
      <c r="E23" s="16">
        <v>6.48</v>
      </c>
      <c r="F23" s="14">
        <f t="shared" si="0"/>
        <v>5.67</v>
      </c>
    </row>
    <row r="24" spans="2:6" ht="15" customHeight="1" thickBot="1" thickTop="1">
      <c r="B24" s="11">
        <v>11</v>
      </c>
      <c r="C24" s="19" t="s">
        <v>78</v>
      </c>
      <c r="D24" s="11">
        <v>100</v>
      </c>
      <c r="E24" s="16">
        <v>30.800000000000004</v>
      </c>
      <c r="F24" s="14">
        <f t="shared" si="0"/>
        <v>26.950000000000003</v>
      </c>
    </row>
    <row r="25" spans="2:6" ht="15" customHeight="1" thickBot="1" thickTop="1">
      <c r="B25" s="11">
        <v>12</v>
      </c>
      <c r="C25" s="17" t="s">
        <v>79</v>
      </c>
      <c r="D25" s="11">
        <v>100</v>
      </c>
      <c r="E25" s="13">
        <v>41.12</v>
      </c>
      <c r="F25" s="14">
        <f t="shared" si="0"/>
        <v>35.98</v>
      </c>
    </row>
    <row r="26" spans="2:6" ht="15" customHeight="1" thickBot="1" thickTop="1">
      <c r="B26" s="11">
        <v>13</v>
      </c>
      <c r="C26" s="17" t="s">
        <v>80</v>
      </c>
      <c r="D26" s="11">
        <v>100</v>
      </c>
      <c r="E26" s="13">
        <v>51.12</v>
      </c>
      <c r="F26" s="14">
        <f t="shared" si="0"/>
        <v>44.73</v>
      </c>
    </row>
    <row r="27" spans="2:6" ht="15" customHeight="1" thickBot="1" thickTop="1">
      <c r="B27" s="11">
        <v>14</v>
      </c>
      <c r="C27" s="20" t="s">
        <v>81</v>
      </c>
      <c r="D27" s="11">
        <v>50</v>
      </c>
      <c r="E27" s="16">
        <v>10.560000000000002</v>
      </c>
      <c r="F27" s="14">
        <f t="shared" si="0"/>
        <v>9.240000000000002</v>
      </c>
    </row>
    <row r="28" spans="2:6" ht="15" customHeight="1" thickBot="1" thickTop="1">
      <c r="B28" s="11">
        <v>15</v>
      </c>
      <c r="C28" s="21" t="s">
        <v>82</v>
      </c>
      <c r="D28" s="11">
        <v>100</v>
      </c>
      <c r="E28" s="16">
        <v>13.2</v>
      </c>
      <c r="F28" s="14">
        <f t="shared" si="0"/>
        <v>11.549999999999999</v>
      </c>
    </row>
    <row r="29" spans="2:6" ht="15" customHeight="1" thickBot="1" thickTop="1">
      <c r="B29" s="11">
        <v>16</v>
      </c>
      <c r="C29" s="21" t="s">
        <v>83</v>
      </c>
      <c r="D29" s="11">
        <v>100</v>
      </c>
      <c r="E29" s="13">
        <v>7.42</v>
      </c>
      <c r="F29" s="14">
        <f t="shared" si="0"/>
        <v>6.4925</v>
      </c>
    </row>
    <row r="30" spans="2:6" ht="15" customHeight="1" thickBot="1" thickTop="1">
      <c r="B30" s="11">
        <v>17</v>
      </c>
      <c r="C30" s="21" t="s">
        <v>84</v>
      </c>
      <c r="D30" s="11">
        <v>100</v>
      </c>
      <c r="E30" s="13">
        <v>27</v>
      </c>
      <c r="F30" s="14">
        <f t="shared" si="0"/>
        <v>23.625</v>
      </c>
    </row>
    <row r="31" spans="2:6" ht="15" customHeight="1" thickBot="1" thickTop="1">
      <c r="B31" s="11">
        <v>18</v>
      </c>
      <c r="C31" s="17" t="s">
        <v>85</v>
      </c>
      <c r="D31" s="11">
        <v>100</v>
      </c>
      <c r="E31" s="16">
        <v>14.88</v>
      </c>
      <c r="F31" s="14">
        <f t="shared" si="0"/>
        <v>13.020000000000001</v>
      </c>
    </row>
    <row r="32" spans="2:6" ht="15" customHeight="1" thickBot="1" thickTop="1">
      <c r="B32" s="11">
        <v>19</v>
      </c>
      <c r="C32" s="17" t="s">
        <v>86</v>
      </c>
      <c r="D32" s="11">
        <v>50</v>
      </c>
      <c r="E32" s="13">
        <v>11.04</v>
      </c>
      <c r="F32" s="14">
        <f t="shared" si="0"/>
        <v>9.66</v>
      </c>
    </row>
    <row r="33" spans="2:6" ht="15" customHeight="1" thickBot="1" thickTop="1">
      <c r="B33" s="11">
        <v>20</v>
      </c>
      <c r="C33" s="22" t="s">
        <v>87</v>
      </c>
      <c r="D33" s="11">
        <v>100</v>
      </c>
      <c r="E33" s="16">
        <v>12.32</v>
      </c>
      <c r="F33" s="14">
        <f t="shared" si="0"/>
        <v>10.780000000000001</v>
      </c>
    </row>
    <row r="34" spans="2:6" ht="15" customHeight="1" thickBot="1" thickTop="1">
      <c r="B34" s="11">
        <v>21</v>
      </c>
      <c r="C34" s="17" t="s">
        <v>88</v>
      </c>
      <c r="D34" s="11">
        <v>100</v>
      </c>
      <c r="E34" s="16">
        <v>6.16</v>
      </c>
      <c r="F34" s="14">
        <f t="shared" si="0"/>
        <v>5.390000000000001</v>
      </c>
    </row>
    <row r="35" spans="2:6" ht="15" customHeight="1" thickBot="1" thickTop="1">
      <c r="B35" s="11">
        <v>22</v>
      </c>
      <c r="C35" s="17" t="s">
        <v>89</v>
      </c>
      <c r="D35" s="11">
        <v>100</v>
      </c>
      <c r="E35" s="16">
        <v>11.92</v>
      </c>
      <c r="F35" s="14">
        <f t="shared" si="0"/>
        <v>10.43</v>
      </c>
    </row>
    <row r="36" spans="2:6" ht="15" customHeight="1" thickBot="1" thickTop="1">
      <c r="B36" s="11">
        <v>23</v>
      </c>
      <c r="C36" s="17" t="s">
        <v>90</v>
      </c>
      <c r="D36" s="11">
        <v>100</v>
      </c>
      <c r="E36" s="13">
        <v>4.16</v>
      </c>
      <c r="F36" s="14">
        <f t="shared" si="0"/>
        <v>3.64</v>
      </c>
    </row>
    <row r="37" spans="2:6" ht="15" customHeight="1" thickBot="1" thickTop="1">
      <c r="B37" s="11">
        <v>24</v>
      </c>
      <c r="C37" s="17" t="s">
        <v>91</v>
      </c>
      <c r="D37" s="11">
        <v>100</v>
      </c>
      <c r="E37" s="16">
        <v>9.52</v>
      </c>
      <c r="F37" s="14">
        <f t="shared" si="0"/>
        <v>8.33</v>
      </c>
    </row>
    <row r="38" spans="2:6" ht="15" customHeight="1" thickBot="1" thickTop="1">
      <c r="B38" s="11">
        <v>25</v>
      </c>
      <c r="C38" s="17" t="s">
        <v>92</v>
      </c>
      <c r="D38" s="11">
        <v>100</v>
      </c>
      <c r="E38" s="16">
        <v>15.12</v>
      </c>
      <c r="F38" s="14">
        <f t="shared" si="0"/>
        <v>13.229999999999999</v>
      </c>
    </row>
    <row r="39" spans="2:6" ht="15" customHeight="1" thickBot="1" thickTop="1">
      <c r="B39" s="11">
        <v>26</v>
      </c>
      <c r="C39" s="17" t="s">
        <v>93</v>
      </c>
      <c r="D39" s="11">
        <v>100</v>
      </c>
      <c r="E39" s="16">
        <v>7.2</v>
      </c>
      <c r="F39" s="14">
        <f t="shared" si="0"/>
        <v>6.3</v>
      </c>
    </row>
    <row r="40" spans="2:6" ht="15" customHeight="1" thickBot="1" thickTop="1">
      <c r="B40" s="11">
        <v>27</v>
      </c>
      <c r="C40" s="17" t="s">
        <v>94</v>
      </c>
      <c r="D40" s="11">
        <v>100</v>
      </c>
      <c r="E40" s="16">
        <v>11.84</v>
      </c>
      <c r="F40" s="14">
        <f t="shared" si="0"/>
        <v>10.36</v>
      </c>
    </row>
    <row r="41" spans="2:6" ht="15" customHeight="1" thickBot="1" thickTop="1">
      <c r="B41" s="11">
        <v>28</v>
      </c>
      <c r="C41" s="17" t="s">
        <v>95</v>
      </c>
      <c r="D41" s="11">
        <v>100</v>
      </c>
      <c r="E41" s="13">
        <v>6</v>
      </c>
      <c r="F41" s="14">
        <f t="shared" si="0"/>
        <v>5.25</v>
      </c>
    </row>
    <row r="42" spans="2:6" ht="15" customHeight="1" thickBot="1" thickTop="1">
      <c r="B42" s="11">
        <v>29</v>
      </c>
      <c r="C42" s="17" t="s">
        <v>96</v>
      </c>
      <c r="D42" s="11">
        <v>100</v>
      </c>
      <c r="E42" s="16">
        <v>12.8</v>
      </c>
      <c r="F42" s="14">
        <f t="shared" si="0"/>
        <v>11.200000000000001</v>
      </c>
    </row>
    <row r="43" spans="2:6" ht="15" customHeight="1" thickBot="1" thickTop="1">
      <c r="B43" s="11">
        <v>30</v>
      </c>
      <c r="C43" s="17" t="s">
        <v>97</v>
      </c>
      <c r="D43" s="11">
        <v>100</v>
      </c>
      <c r="E43" s="13">
        <v>4.4</v>
      </c>
      <c r="F43" s="14">
        <f t="shared" si="0"/>
        <v>3.8500000000000005</v>
      </c>
    </row>
    <row r="44" spans="2:6" ht="15" customHeight="1" thickBot="1" thickTop="1">
      <c r="B44" s="11">
        <v>31</v>
      </c>
      <c r="C44" s="17" t="s">
        <v>98</v>
      </c>
      <c r="D44" s="11">
        <v>100</v>
      </c>
      <c r="E44" s="16">
        <v>16.88</v>
      </c>
      <c r="F44" s="14">
        <f t="shared" si="0"/>
        <v>14.77</v>
      </c>
    </row>
    <row r="45" spans="2:6" ht="15" customHeight="1" thickBot="1" thickTop="1">
      <c r="B45" s="11">
        <v>32</v>
      </c>
      <c r="C45" s="23" t="s">
        <v>99</v>
      </c>
      <c r="D45" s="11">
        <v>25</v>
      </c>
      <c r="E45" s="13">
        <v>700</v>
      </c>
      <c r="F45" s="14">
        <f t="shared" si="0"/>
        <v>612.5</v>
      </c>
    </row>
    <row r="46" spans="2:6" ht="15" customHeight="1" thickBot="1" thickTop="1">
      <c r="B46" s="11">
        <v>33</v>
      </c>
      <c r="C46" s="23" t="s">
        <v>100</v>
      </c>
      <c r="D46" s="11">
        <v>100</v>
      </c>
      <c r="E46" s="16">
        <v>24.64</v>
      </c>
      <c r="F46" s="14">
        <f t="shared" si="0"/>
        <v>21.560000000000002</v>
      </c>
    </row>
    <row r="47" spans="2:6" ht="15" customHeight="1" thickBot="1" thickTop="1">
      <c r="B47" s="11">
        <v>34</v>
      </c>
      <c r="C47" s="17" t="s">
        <v>101</v>
      </c>
      <c r="D47" s="11">
        <v>100</v>
      </c>
      <c r="E47" s="16">
        <v>24.08</v>
      </c>
      <c r="F47" s="14">
        <f t="shared" si="0"/>
        <v>21.07</v>
      </c>
    </row>
    <row r="48" spans="2:6" ht="15" customHeight="1" thickBot="1" thickTop="1">
      <c r="B48" s="11">
        <v>35</v>
      </c>
      <c r="C48" s="19" t="s">
        <v>102</v>
      </c>
      <c r="D48" s="11">
        <v>100</v>
      </c>
      <c r="E48" s="16">
        <v>10.560000000000002</v>
      </c>
      <c r="F48" s="14">
        <f t="shared" si="0"/>
        <v>9.240000000000002</v>
      </c>
    </row>
    <row r="49" spans="2:6" ht="15" customHeight="1" thickBot="1" thickTop="1">
      <c r="B49" s="11">
        <v>36</v>
      </c>
      <c r="C49" s="19" t="s">
        <v>103</v>
      </c>
      <c r="D49" s="11">
        <v>100</v>
      </c>
      <c r="E49" s="16">
        <v>10.08</v>
      </c>
      <c r="F49" s="14">
        <f t="shared" si="0"/>
        <v>8.82</v>
      </c>
    </row>
    <row r="50" spans="2:6" ht="15" customHeight="1" thickBot="1" thickTop="1">
      <c r="B50" s="11">
        <v>37</v>
      </c>
      <c r="C50" s="19" t="s">
        <v>104</v>
      </c>
      <c r="D50" s="11">
        <v>100</v>
      </c>
      <c r="E50" s="16">
        <v>5.280000000000001</v>
      </c>
      <c r="F50" s="14">
        <f t="shared" si="0"/>
        <v>4.620000000000001</v>
      </c>
    </row>
    <row r="51" spans="2:6" ht="15" customHeight="1" thickBot="1" thickTop="1">
      <c r="B51" s="11">
        <v>38</v>
      </c>
      <c r="C51" s="19" t="s">
        <v>105</v>
      </c>
      <c r="D51" s="11">
        <v>100</v>
      </c>
      <c r="E51" s="16">
        <v>15.44</v>
      </c>
      <c r="F51" s="14">
        <f t="shared" si="0"/>
        <v>13.51</v>
      </c>
    </row>
    <row r="52" spans="2:6" ht="15" customHeight="1" thickBot="1" thickTop="1">
      <c r="B52" s="11">
        <v>39</v>
      </c>
      <c r="C52" s="19" t="s">
        <v>106</v>
      </c>
      <c r="D52" s="11">
        <v>100</v>
      </c>
      <c r="E52" s="16">
        <v>5.44</v>
      </c>
      <c r="F52" s="14">
        <f t="shared" si="0"/>
        <v>4.760000000000001</v>
      </c>
    </row>
    <row r="53" spans="2:6" ht="15" customHeight="1" thickBot="1" thickTop="1">
      <c r="B53" s="11">
        <v>40</v>
      </c>
      <c r="C53" s="19" t="s">
        <v>107</v>
      </c>
      <c r="D53" s="11">
        <v>100</v>
      </c>
      <c r="E53" s="16">
        <v>6.8</v>
      </c>
      <c r="F53" s="14">
        <f t="shared" si="0"/>
        <v>5.95</v>
      </c>
    </row>
    <row r="54" spans="2:6" ht="15" customHeight="1" thickBot="1" thickTop="1">
      <c r="B54" s="11">
        <v>41</v>
      </c>
      <c r="C54" s="17" t="s">
        <v>108</v>
      </c>
      <c r="D54" s="11">
        <v>100</v>
      </c>
      <c r="E54" s="16">
        <v>22</v>
      </c>
      <c r="F54" s="14">
        <f t="shared" si="0"/>
        <v>19.25</v>
      </c>
    </row>
    <row r="55" spans="2:6" ht="15" customHeight="1" thickBot="1" thickTop="1">
      <c r="B55" s="11">
        <v>42</v>
      </c>
      <c r="C55" s="17" t="s">
        <v>113</v>
      </c>
      <c r="D55" s="11">
        <v>100</v>
      </c>
      <c r="E55" s="16">
        <v>10.560000000000002</v>
      </c>
      <c r="F55" s="14">
        <f t="shared" si="0"/>
        <v>9.240000000000002</v>
      </c>
    </row>
    <row r="56" spans="2:6" ht="15" customHeight="1" thickBot="1" thickTop="1">
      <c r="B56" s="11">
        <v>43</v>
      </c>
      <c r="C56" s="17" t="s">
        <v>40</v>
      </c>
      <c r="D56" s="11">
        <v>144</v>
      </c>
      <c r="E56" s="13">
        <v>5.12</v>
      </c>
      <c r="F56" s="14">
        <f t="shared" si="0"/>
        <v>4.48</v>
      </c>
    </row>
    <row r="57" spans="2:6" ht="15" customHeight="1" thickBot="1" thickTop="1">
      <c r="B57" s="11">
        <v>44</v>
      </c>
      <c r="C57" s="17" t="s">
        <v>109</v>
      </c>
      <c r="D57" s="11">
        <v>100</v>
      </c>
      <c r="E57" s="16">
        <v>34</v>
      </c>
      <c r="F57" s="14">
        <f t="shared" si="0"/>
        <v>29.75</v>
      </c>
    </row>
    <row r="58" spans="2:6" ht="15" customHeight="1" thickBot="1" thickTop="1">
      <c r="B58" s="11">
        <v>45</v>
      </c>
      <c r="C58" s="17" t="s">
        <v>110</v>
      </c>
      <c r="D58" s="11">
        <v>100</v>
      </c>
      <c r="E58" s="16">
        <v>66</v>
      </c>
      <c r="F58" s="14">
        <f t="shared" si="0"/>
        <v>57.75</v>
      </c>
    </row>
    <row r="59" spans="2:6" ht="15" customHeight="1" thickBot="1" thickTop="1">
      <c r="B59" s="102" t="s">
        <v>111</v>
      </c>
      <c r="C59" s="102"/>
      <c r="D59" s="102"/>
      <c r="E59" s="24"/>
      <c r="F59" s="24"/>
    </row>
    <row r="60" spans="2:6" ht="15" customHeight="1" thickBot="1" thickTop="1">
      <c r="B60" s="11">
        <v>46</v>
      </c>
      <c r="C60" s="25" t="s">
        <v>47</v>
      </c>
      <c r="D60" s="11">
        <v>90</v>
      </c>
      <c r="E60" s="16">
        <v>7.44</v>
      </c>
      <c r="F60" s="14">
        <f t="shared" si="0"/>
        <v>6.510000000000001</v>
      </c>
    </row>
    <row r="61" spans="2:6" ht="15" customHeight="1" thickBot="1" thickTop="1">
      <c r="B61" s="11">
        <v>47</v>
      </c>
      <c r="C61" s="26" t="s">
        <v>48</v>
      </c>
      <c r="D61" s="11">
        <v>1500</v>
      </c>
      <c r="E61" s="16">
        <v>0.88</v>
      </c>
      <c r="F61" s="14">
        <f t="shared" si="0"/>
        <v>0.77</v>
      </c>
    </row>
    <row r="62" spans="3:4" ht="14.25" customHeight="1" thickTop="1">
      <c r="C62" s="27"/>
      <c r="D62" s="28"/>
    </row>
    <row r="63" spans="2:4" ht="15">
      <c r="B63" s="29"/>
      <c r="C63" s="30" t="s">
        <v>112</v>
      </c>
      <c r="D63" s="31"/>
    </row>
    <row r="64" spans="3:4" ht="15">
      <c r="C64" s="32"/>
      <c r="D64" s="31"/>
    </row>
  </sheetData>
  <mergeCells count="9">
    <mergeCell ref="A1:G1"/>
    <mergeCell ref="C7:D7"/>
    <mergeCell ref="B11:E11"/>
    <mergeCell ref="B59:D59"/>
    <mergeCell ref="C2:D2"/>
    <mergeCell ref="C3:D3"/>
    <mergeCell ref="C4:D4"/>
    <mergeCell ref="C5:D5"/>
    <mergeCell ref="C6:D6"/>
  </mergeCells>
  <printOptions/>
  <pageMargins left="0.15748031496062992" right="0.15748031496062992" top="0.31496062992125984" bottom="0.15748031496062992" header="0.31496062992125984" footer="0.1574803149606299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/>
  </sheetViews>
  <sheetFormatPr defaultColWidth="9.140625" defaultRowHeight="15"/>
  <cols>
    <col min="1" max="1" width="3.140625" style="0" bestFit="1" customWidth="1"/>
    <col min="2" max="2" width="37.28125" style="0" bestFit="1" customWidth="1"/>
    <col min="3" max="7" width="28.421875" style="0" customWidth="1"/>
  </cols>
  <sheetData>
    <row r="1" spans="1:6" ht="58.5" thickBot="1" thickTop="1">
      <c r="A1" s="10" t="s">
        <v>63</v>
      </c>
      <c r="B1" s="10" t="s">
        <v>64</v>
      </c>
      <c r="C1" s="10" t="s">
        <v>114</v>
      </c>
      <c r="D1" s="10" t="s">
        <v>115</v>
      </c>
      <c r="E1" s="10" t="s">
        <v>116</v>
      </c>
      <c r="F1" s="10" t="s">
        <v>67</v>
      </c>
    </row>
    <row r="2" spans="1:6" ht="16.5" thickBot="1" thickTop="1">
      <c r="A2" s="33">
        <v>1</v>
      </c>
      <c r="B2" s="34" t="s">
        <v>73</v>
      </c>
      <c r="C2" s="34">
        <v>16.74</v>
      </c>
      <c r="D2" s="35">
        <v>17.06</v>
      </c>
      <c r="E2" s="36">
        <v>17.44</v>
      </c>
      <c r="F2" s="36">
        <f aca="true" t="shared" si="0" ref="F2:F10">E2*0.875</f>
        <v>15.260000000000002</v>
      </c>
    </row>
    <row r="3" spans="1:6" ht="16.5" thickBot="1" thickTop="1">
      <c r="A3" s="37">
        <v>2</v>
      </c>
      <c r="B3" s="38" t="s">
        <v>74</v>
      </c>
      <c r="C3" s="38">
        <v>8.7</v>
      </c>
      <c r="D3" s="37">
        <v>8.87</v>
      </c>
      <c r="E3" s="39">
        <v>10.8</v>
      </c>
      <c r="F3" s="39">
        <f t="shared" si="0"/>
        <v>9.450000000000001</v>
      </c>
    </row>
    <row r="4" spans="1:6" ht="16.5" thickBot="1" thickTop="1">
      <c r="A4" s="37">
        <v>3</v>
      </c>
      <c r="B4" s="38" t="s">
        <v>83</v>
      </c>
      <c r="C4" s="38">
        <v>6.5</v>
      </c>
      <c r="D4" s="37">
        <v>6.62</v>
      </c>
      <c r="E4" s="39">
        <v>8.24</v>
      </c>
      <c r="F4" s="39">
        <f t="shared" si="0"/>
        <v>7.21</v>
      </c>
    </row>
    <row r="5" spans="1:6" ht="16.5" thickBot="1" thickTop="1">
      <c r="A5" s="37">
        <v>4</v>
      </c>
      <c r="B5" s="38" t="s">
        <v>84</v>
      </c>
      <c r="C5" s="38">
        <v>23.63</v>
      </c>
      <c r="D5" s="37">
        <v>23.75</v>
      </c>
      <c r="E5" s="39">
        <v>27.04</v>
      </c>
      <c r="F5" s="39">
        <f t="shared" si="0"/>
        <v>23.66</v>
      </c>
    </row>
    <row r="6" spans="1:6" ht="16.5" thickBot="1" thickTop="1">
      <c r="A6" s="33">
        <v>5</v>
      </c>
      <c r="B6" s="34" t="s">
        <v>91</v>
      </c>
      <c r="C6" s="34">
        <v>8.81</v>
      </c>
      <c r="D6" s="33">
        <v>8.98</v>
      </c>
      <c r="E6" s="36">
        <v>9.52</v>
      </c>
      <c r="F6" s="36">
        <f t="shared" si="0"/>
        <v>8.33</v>
      </c>
    </row>
    <row r="7" spans="1:6" ht="16.5" thickBot="1" thickTop="1">
      <c r="A7" s="33">
        <v>6</v>
      </c>
      <c r="B7" s="34" t="s">
        <v>92</v>
      </c>
      <c r="C7" s="34">
        <v>14</v>
      </c>
      <c r="D7" s="33">
        <v>14.27</v>
      </c>
      <c r="E7" s="36">
        <v>15.12</v>
      </c>
      <c r="F7" s="36">
        <f t="shared" si="0"/>
        <v>13.229999999999999</v>
      </c>
    </row>
    <row r="8" spans="1:6" ht="16.5" thickBot="1" thickTop="1">
      <c r="A8" s="33">
        <v>7</v>
      </c>
      <c r="B8" s="34" t="s">
        <v>93</v>
      </c>
      <c r="C8" s="34">
        <v>6.55</v>
      </c>
      <c r="D8" s="33">
        <v>6.67</v>
      </c>
      <c r="E8" s="36">
        <v>7.2</v>
      </c>
      <c r="F8" s="36">
        <f t="shared" si="0"/>
        <v>6.3</v>
      </c>
    </row>
    <row r="9" spans="1:6" ht="16.5" thickBot="1" thickTop="1">
      <c r="A9" s="37">
        <v>8</v>
      </c>
      <c r="B9" s="38" t="s">
        <v>106</v>
      </c>
      <c r="C9" s="38">
        <v>2.89</v>
      </c>
      <c r="D9" s="37">
        <v>2.94</v>
      </c>
      <c r="E9" s="39">
        <v>5.44</v>
      </c>
      <c r="F9" s="39">
        <f t="shared" si="0"/>
        <v>4.760000000000001</v>
      </c>
    </row>
    <row r="10" spans="1:6" ht="16.5" thickBot="1" thickTop="1">
      <c r="A10" s="37">
        <v>9</v>
      </c>
      <c r="B10" s="38" t="s">
        <v>107</v>
      </c>
      <c r="C10" s="38">
        <v>3.78</v>
      </c>
      <c r="D10" s="37">
        <v>3.85</v>
      </c>
      <c r="E10" s="39">
        <v>6.8</v>
      </c>
      <c r="F10" s="39">
        <f t="shared" si="0"/>
        <v>5.95</v>
      </c>
    </row>
    <row r="11" ht="15.75" thickTop="1"/>
  </sheetData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4">
      <selection activeCell="F14" sqref="F14"/>
    </sheetView>
  </sheetViews>
  <sheetFormatPr defaultColWidth="9.140625" defaultRowHeight="15"/>
  <cols>
    <col min="1" max="1" width="9.140625" style="3" customWidth="1"/>
    <col min="2" max="2" width="4.57421875" style="4" customWidth="1"/>
    <col min="3" max="3" width="62.57421875" style="9" customWidth="1"/>
    <col min="4" max="4" width="8.57421875" style="9" customWidth="1"/>
    <col min="5" max="5" width="13.28125" style="40" hidden="1" customWidth="1"/>
    <col min="6" max="6" width="12.7109375" style="3" customWidth="1"/>
    <col min="7" max="16384" width="9.140625" style="3" customWidth="1"/>
  </cols>
  <sheetData>
    <row r="1" spans="1:7" ht="34.5">
      <c r="A1" s="101" t="s">
        <v>53</v>
      </c>
      <c r="B1" s="101"/>
      <c r="C1" s="101"/>
      <c r="D1" s="101"/>
      <c r="E1" s="101"/>
      <c r="F1" s="101"/>
      <c r="G1" s="101"/>
    </row>
    <row r="2" spans="3:4" ht="15">
      <c r="C2" s="93" t="s">
        <v>54</v>
      </c>
      <c r="D2" s="93"/>
    </row>
    <row r="3" spans="3:4" ht="15">
      <c r="C3" s="93" t="s">
        <v>55</v>
      </c>
      <c r="D3" s="93"/>
    </row>
    <row r="4" spans="3:4" ht="15">
      <c r="C4" s="93" t="s">
        <v>56</v>
      </c>
      <c r="D4" s="93"/>
    </row>
    <row r="5" spans="3:4" ht="15">
      <c r="C5" s="93" t="s">
        <v>57</v>
      </c>
      <c r="D5" s="93"/>
    </row>
    <row r="6" spans="3:4" ht="15">
      <c r="C6" s="93" t="s">
        <v>58</v>
      </c>
      <c r="D6" s="93"/>
    </row>
    <row r="7" spans="3:4" ht="15">
      <c r="C7" s="93" t="s">
        <v>59</v>
      </c>
      <c r="D7" s="93"/>
    </row>
    <row r="8" spans="3:4" ht="15">
      <c r="C8" s="6" t="s">
        <v>60</v>
      </c>
      <c r="D8" s="6"/>
    </row>
    <row r="9" spans="3:4" ht="15">
      <c r="C9" s="7" t="s">
        <v>61</v>
      </c>
      <c r="D9" s="8"/>
    </row>
    <row r="10" ht="15">
      <c r="C10" s="4"/>
    </row>
    <row r="11" spans="2:5" ht="15.75">
      <c r="B11" s="94" t="s">
        <v>62</v>
      </c>
      <c r="C11" s="94"/>
      <c r="D11" s="94"/>
      <c r="E11" s="94"/>
    </row>
    <row r="12" ht="15.75" thickBot="1"/>
    <row r="13" spans="2:6" ht="44.25" thickBot="1" thickTop="1">
      <c r="B13" s="10" t="s">
        <v>63</v>
      </c>
      <c r="C13" s="10" t="s">
        <v>64</v>
      </c>
      <c r="D13" s="10" t="s">
        <v>65</v>
      </c>
      <c r="E13" s="41" t="s">
        <v>66</v>
      </c>
      <c r="F13" s="10" t="s">
        <v>117</v>
      </c>
    </row>
    <row r="14" spans="2:6" ht="16.5" thickBot="1" thickTop="1">
      <c r="B14" s="11">
        <v>1</v>
      </c>
      <c r="C14" s="12" t="s">
        <v>68</v>
      </c>
      <c r="D14" s="11">
        <v>100</v>
      </c>
      <c r="E14" s="14">
        <f>ПРАЙС_от_03_03_2014!E14</f>
        <v>21.6</v>
      </c>
      <c r="F14" s="14">
        <f>E14/11</f>
        <v>1.9636363636363638</v>
      </c>
    </row>
    <row r="15" spans="2:6" ht="16.5" thickBot="1" thickTop="1">
      <c r="B15" s="11">
        <v>2</v>
      </c>
      <c r="C15" s="15" t="s">
        <v>69</v>
      </c>
      <c r="D15" s="11">
        <v>100</v>
      </c>
      <c r="E15" s="14">
        <f>ПРАЙС_от_03_03_2014!E15</f>
        <v>26.16</v>
      </c>
      <c r="F15" s="14">
        <f aca="true" t="shared" si="0" ref="F15:F61">E15/11</f>
        <v>2.3781818181818184</v>
      </c>
    </row>
    <row r="16" spans="2:6" ht="16.5" thickBot="1" thickTop="1">
      <c r="B16" s="11">
        <v>3</v>
      </c>
      <c r="C16" s="17" t="s">
        <v>70</v>
      </c>
      <c r="D16" s="11">
        <v>100</v>
      </c>
      <c r="E16" s="14">
        <f>ПРАЙС_от_03_03_2014!E16</f>
        <v>3.2</v>
      </c>
      <c r="F16" s="14">
        <f t="shared" si="0"/>
        <v>0.29090909090909095</v>
      </c>
    </row>
    <row r="17" spans="2:6" ht="16.5" thickBot="1" thickTop="1">
      <c r="B17" s="11">
        <v>4</v>
      </c>
      <c r="C17" s="18" t="s">
        <v>71</v>
      </c>
      <c r="D17" s="11">
        <v>100</v>
      </c>
      <c r="E17" s="14">
        <f>ПРАЙС_от_03_03_2014!E17</f>
        <v>7.44</v>
      </c>
      <c r="F17" s="14">
        <f t="shared" si="0"/>
        <v>0.6763636363636364</v>
      </c>
    </row>
    <row r="18" spans="2:6" ht="16.5" thickBot="1" thickTop="1">
      <c r="B18" s="11">
        <v>5</v>
      </c>
      <c r="C18" s="18" t="s">
        <v>72</v>
      </c>
      <c r="D18" s="11">
        <v>100</v>
      </c>
      <c r="E18" s="14">
        <f>ПРАЙС_от_03_03_2014!E18</f>
        <v>13.44</v>
      </c>
      <c r="F18" s="14">
        <f t="shared" si="0"/>
        <v>1.2218181818181817</v>
      </c>
    </row>
    <row r="19" spans="2:6" ht="16.5" thickBot="1" thickTop="1">
      <c r="B19" s="11">
        <v>6</v>
      </c>
      <c r="C19" s="17" t="s">
        <v>73</v>
      </c>
      <c r="D19" s="11">
        <v>100</v>
      </c>
      <c r="E19" s="14">
        <f>ПРАЙС_от_03_03_2014!E19</f>
        <v>17.44</v>
      </c>
      <c r="F19" s="14">
        <f t="shared" si="0"/>
        <v>1.5854545454545457</v>
      </c>
    </row>
    <row r="20" spans="2:6" ht="16.5" thickBot="1" thickTop="1">
      <c r="B20" s="11">
        <v>7</v>
      </c>
      <c r="C20" s="17" t="s">
        <v>74</v>
      </c>
      <c r="D20" s="11">
        <v>100</v>
      </c>
      <c r="E20" s="14">
        <f>ПРАЙС_от_03_03_2014!E20</f>
        <v>9.94</v>
      </c>
      <c r="F20" s="14">
        <f t="shared" si="0"/>
        <v>0.9036363636363636</v>
      </c>
    </row>
    <row r="21" spans="2:6" ht="16.5" thickBot="1" thickTop="1">
      <c r="B21" s="11">
        <v>8</v>
      </c>
      <c r="C21" s="19" t="s">
        <v>75</v>
      </c>
      <c r="D21" s="11">
        <v>40</v>
      </c>
      <c r="E21" s="14">
        <f>ПРАЙС_от_03_03_2014!E21</f>
        <v>19.2</v>
      </c>
      <c r="F21" s="14">
        <f t="shared" si="0"/>
        <v>1.7454545454545454</v>
      </c>
    </row>
    <row r="22" spans="2:6" ht="16.5" thickBot="1" thickTop="1">
      <c r="B22" s="11">
        <v>9</v>
      </c>
      <c r="C22" s="17" t="s">
        <v>76</v>
      </c>
      <c r="D22" s="11">
        <v>100</v>
      </c>
      <c r="E22" s="14">
        <f>ПРАЙС_от_03_03_2014!E22</f>
        <v>5.84</v>
      </c>
      <c r="F22" s="14">
        <f t="shared" si="0"/>
        <v>0.5309090909090909</v>
      </c>
    </row>
    <row r="23" spans="2:6" ht="16.5" thickBot="1" thickTop="1">
      <c r="B23" s="11">
        <v>10</v>
      </c>
      <c r="C23" s="19" t="s">
        <v>77</v>
      </c>
      <c r="D23" s="11">
        <v>100</v>
      </c>
      <c r="E23" s="14">
        <f>ПРАЙС_от_03_03_2014!E23</f>
        <v>6.48</v>
      </c>
      <c r="F23" s="14">
        <f t="shared" si="0"/>
        <v>0.5890909090909091</v>
      </c>
    </row>
    <row r="24" spans="2:6" ht="16.5" thickBot="1" thickTop="1">
      <c r="B24" s="11">
        <v>11</v>
      </c>
      <c r="C24" s="19" t="s">
        <v>78</v>
      </c>
      <c r="D24" s="11">
        <v>100</v>
      </c>
      <c r="E24" s="14">
        <f>ПРАЙС_от_03_03_2014!E24</f>
        <v>30.800000000000004</v>
      </c>
      <c r="F24" s="14">
        <f t="shared" si="0"/>
        <v>2.8000000000000003</v>
      </c>
    </row>
    <row r="25" spans="2:6" ht="16.5" thickBot="1" thickTop="1">
      <c r="B25" s="11">
        <v>12</v>
      </c>
      <c r="C25" s="17" t="s">
        <v>79</v>
      </c>
      <c r="D25" s="11">
        <v>100</v>
      </c>
      <c r="E25" s="14">
        <f>ПРАЙС_от_03_03_2014!E25</f>
        <v>41.12</v>
      </c>
      <c r="F25" s="14">
        <f t="shared" si="0"/>
        <v>3.738181818181818</v>
      </c>
    </row>
    <row r="26" spans="2:6" ht="16.5" thickBot="1" thickTop="1">
      <c r="B26" s="11">
        <v>13</v>
      </c>
      <c r="C26" s="17" t="s">
        <v>80</v>
      </c>
      <c r="D26" s="11">
        <v>100</v>
      </c>
      <c r="E26" s="14">
        <f>ПРАЙС_от_03_03_2014!E26</f>
        <v>51.12</v>
      </c>
      <c r="F26" s="14">
        <f t="shared" si="0"/>
        <v>4.647272727272727</v>
      </c>
    </row>
    <row r="27" spans="2:6" ht="16.5" thickBot="1" thickTop="1">
      <c r="B27" s="11">
        <v>14</v>
      </c>
      <c r="C27" s="20" t="s">
        <v>81</v>
      </c>
      <c r="D27" s="11">
        <v>50</v>
      </c>
      <c r="E27" s="14">
        <f>ПРАЙС_от_03_03_2014!E27</f>
        <v>10.560000000000002</v>
      </c>
      <c r="F27" s="14">
        <f t="shared" si="0"/>
        <v>0.9600000000000002</v>
      </c>
    </row>
    <row r="28" spans="2:6" ht="16.5" thickBot="1" thickTop="1">
      <c r="B28" s="11">
        <v>15</v>
      </c>
      <c r="C28" s="21" t="s">
        <v>82</v>
      </c>
      <c r="D28" s="11">
        <v>100</v>
      </c>
      <c r="E28" s="14">
        <f>ПРАЙС_от_03_03_2014!E28</f>
        <v>13.2</v>
      </c>
      <c r="F28" s="14">
        <f t="shared" si="0"/>
        <v>1.2</v>
      </c>
    </row>
    <row r="29" spans="2:6" ht="16.5" thickBot="1" thickTop="1">
      <c r="B29" s="11">
        <v>16</v>
      </c>
      <c r="C29" s="21" t="s">
        <v>83</v>
      </c>
      <c r="D29" s="11">
        <v>100</v>
      </c>
      <c r="E29" s="14">
        <f>ПРАЙС_от_03_03_2014!E29</f>
        <v>7.42</v>
      </c>
      <c r="F29" s="14">
        <f t="shared" si="0"/>
        <v>0.6745454545454546</v>
      </c>
    </row>
    <row r="30" spans="2:6" ht="16.5" thickBot="1" thickTop="1">
      <c r="B30" s="11">
        <v>17</v>
      </c>
      <c r="C30" s="21" t="s">
        <v>84</v>
      </c>
      <c r="D30" s="11">
        <v>100</v>
      </c>
      <c r="E30" s="14">
        <f>ПРАЙС_от_03_03_2014!E30</f>
        <v>27</v>
      </c>
      <c r="F30" s="14">
        <f t="shared" si="0"/>
        <v>2.4545454545454546</v>
      </c>
    </row>
    <row r="31" spans="2:6" ht="16.5" thickBot="1" thickTop="1">
      <c r="B31" s="11">
        <v>18</v>
      </c>
      <c r="C31" s="17" t="s">
        <v>85</v>
      </c>
      <c r="D31" s="11">
        <v>100</v>
      </c>
      <c r="E31" s="14">
        <f>ПРАЙС_от_03_03_2014!E31</f>
        <v>14.88</v>
      </c>
      <c r="F31" s="14">
        <f t="shared" si="0"/>
        <v>1.3527272727272728</v>
      </c>
    </row>
    <row r="32" spans="2:6" ht="16.5" thickBot="1" thickTop="1">
      <c r="B32" s="11">
        <v>19</v>
      </c>
      <c r="C32" s="17" t="s">
        <v>86</v>
      </c>
      <c r="D32" s="11">
        <v>50</v>
      </c>
      <c r="E32" s="14">
        <f>ПРАЙС_от_03_03_2014!E32</f>
        <v>11.04</v>
      </c>
      <c r="F32" s="14">
        <f t="shared" si="0"/>
        <v>1.0036363636363637</v>
      </c>
    </row>
    <row r="33" spans="2:6" ht="16.5" thickBot="1" thickTop="1">
      <c r="B33" s="11">
        <v>20</v>
      </c>
      <c r="C33" s="22" t="s">
        <v>87</v>
      </c>
      <c r="D33" s="11">
        <v>100</v>
      </c>
      <c r="E33" s="14">
        <f>ПРАЙС_от_03_03_2014!E33</f>
        <v>12.32</v>
      </c>
      <c r="F33" s="14">
        <f t="shared" si="0"/>
        <v>1.12</v>
      </c>
    </row>
    <row r="34" spans="2:6" ht="16.5" thickBot="1" thickTop="1">
      <c r="B34" s="11">
        <v>21</v>
      </c>
      <c r="C34" s="17" t="s">
        <v>88</v>
      </c>
      <c r="D34" s="11">
        <v>100</v>
      </c>
      <c r="E34" s="14">
        <f>ПРАЙС_от_03_03_2014!E34</f>
        <v>6.16</v>
      </c>
      <c r="F34" s="14">
        <f t="shared" si="0"/>
        <v>0.56</v>
      </c>
    </row>
    <row r="35" spans="2:6" ht="16.5" thickBot="1" thickTop="1">
      <c r="B35" s="11">
        <v>22</v>
      </c>
      <c r="C35" s="17" t="s">
        <v>89</v>
      </c>
      <c r="D35" s="11">
        <v>100</v>
      </c>
      <c r="E35" s="14">
        <f>ПРАЙС_от_03_03_2014!E35</f>
        <v>11.92</v>
      </c>
      <c r="F35" s="14">
        <f t="shared" si="0"/>
        <v>1.0836363636363637</v>
      </c>
    </row>
    <row r="36" spans="2:6" ht="16.5" thickBot="1" thickTop="1">
      <c r="B36" s="11">
        <v>23</v>
      </c>
      <c r="C36" s="17" t="s">
        <v>90</v>
      </c>
      <c r="D36" s="11">
        <v>100</v>
      </c>
      <c r="E36" s="14">
        <f>ПРАЙС_от_03_03_2014!E36</f>
        <v>4.16</v>
      </c>
      <c r="F36" s="14">
        <f t="shared" si="0"/>
        <v>0.3781818181818182</v>
      </c>
    </row>
    <row r="37" spans="2:6" ht="16.5" thickBot="1" thickTop="1">
      <c r="B37" s="11">
        <v>24</v>
      </c>
      <c r="C37" s="17" t="s">
        <v>91</v>
      </c>
      <c r="D37" s="11">
        <v>100</v>
      </c>
      <c r="E37" s="14">
        <f>ПРАЙС_от_03_03_2014!E37</f>
        <v>9.52</v>
      </c>
      <c r="F37" s="14">
        <f t="shared" si="0"/>
        <v>0.8654545454545454</v>
      </c>
    </row>
    <row r="38" spans="2:6" ht="16.5" thickBot="1" thickTop="1">
      <c r="B38" s="11">
        <v>25</v>
      </c>
      <c r="C38" s="17" t="s">
        <v>92</v>
      </c>
      <c r="D38" s="11">
        <v>100</v>
      </c>
      <c r="E38" s="14">
        <f>ПРАЙС_от_03_03_2014!E38</f>
        <v>15.12</v>
      </c>
      <c r="F38" s="14">
        <f t="shared" si="0"/>
        <v>1.3745454545454545</v>
      </c>
    </row>
    <row r="39" spans="2:6" ht="16.5" thickBot="1" thickTop="1">
      <c r="B39" s="11">
        <v>26</v>
      </c>
      <c r="C39" s="17" t="s">
        <v>93</v>
      </c>
      <c r="D39" s="11">
        <v>100</v>
      </c>
      <c r="E39" s="14">
        <f>ПРАЙС_от_03_03_2014!E39</f>
        <v>7.2</v>
      </c>
      <c r="F39" s="14">
        <f t="shared" si="0"/>
        <v>0.6545454545454545</v>
      </c>
    </row>
    <row r="40" spans="2:6" ht="16.5" thickBot="1" thickTop="1">
      <c r="B40" s="11">
        <v>27</v>
      </c>
      <c r="C40" s="17" t="s">
        <v>94</v>
      </c>
      <c r="D40" s="11">
        <v>100</v>
      </c>
      <c r="E40" s="14">
        <f>ПРАЙС_от_03_03_2014!E40</f>
        <v>11.84</v>
      </c>
      <c r="F40" s="14">
        <f t="shared" si="0"/>
        <v>1.0763636363636364</v>
      </c>
    </row>
    <row r="41" spans="2:6" ht="16.5" thickBot="1" thickTop="1">
      <c r="B41" s="11">
        <v>28</v>
      </c>
      <c r="C41" s="17" t="s">
        <v>95</v>
      </c>
      <c r="D41" s="11">
        <v>100</v>
      </c>
      <c r="E41" s="14">
        <f>ПРАЙС_от_03_03_2014!E41</f>
        <v>6</v>
      </c>
      <c r="F41" s="14">
        <f t="shared" si="0"/>
        <v>0.5454545454545454</v>
      </c>
    </row>
    <row r="42" spans="2:6" ht="16.5" thickBot="1" thickTop="1">
      <c r="B42" s="11">
        <v>29</v>
      </c>
      <c r="C42" s="17" t="s">
        <v>96</v>
      </c>
      <c r="D42" s="11">
        <v>100</v>
      </c>
      <c r="E42" s="14">
        <f>ПРАЙС_от_03_03_2014!E42</f>
        <v>12.8</v>
      </c>
      <c r="F42" s="14">
        <f t="shared" si="0"/>
        <v>1.1636363636363638</v>
      </c>
    </row>
    <row r="43" spans="2:6" ht="16.5" thickBot="1" thickTop="1">
      <c r="B43" s="11">
        <v>30</v>
      </c>
      <c r="C43" s="17" t="s">
        <v>97</v>
      </c>
      <c r="D43" s="11">
        <v>100</v>
      </c>
      <c r="E43" s="14">
        <f>ПРАЙС_от_03_03_2014!E43</f>
        <v>4.4</v>
      </c>
      <c r="F43" s="14">
        <f t="shared" si="0"/>
        <v>0.4</v>
      </c>
    </row>
    <row r="44" spans="2:6" ht="16.5" thickBot="1" thickTop="1">
      <c r="B44" s="11">
        <v>31</v>
      </c>
      <c r="C44" s="17" t="s">
        <v>98</v>
      </c>
      <c r="D44" s="11">
        <v>100</v>
      </c>
      <c r="E44" s="14">
        <f>ПРАЙС_от_03_03_2014!E44</f>
        <v>16.88</v>
      </c>
      <c r="F44" s="14">
        <f t="shared" si="0"/>
        <v>1.5345454545454544</v>
      </c>
    </row>
    <row r="45" spans="2:6" ht="16.5" thickBot="1" thickTop="1">
      <c r="B45" s="11">
        <v>32</v>
      </c>
      <c r="C45" s="23" t="s">
        <v>99</v>
      </c>
      <c r="D45" s="11">
        <v>25</v>
      </c>
      <c r="E45" s="14">
        <f>ПРАЙС_от_03_03_2014!E45</f>
        <v>700</v>
      </c>
      <c r="F45" s="14">
        <f t="shared" si="0"/>
        <v>63.63636363636363</v>
      </c>
    </row>
    <row r="46" spans="2:6" ht="16.5" thickBot="1" thickTop="1">
      <c r="B46" s="11">
        <v>33</v>
      </c>
      <c r="C46" s="23" t="s">
        <v>100</v>
      </c>
      <c r="D46" s="11">
        <v>100</v>
      </c>
      <c r="E46" s="14">
        <f>ПРАЙС_от_03_03_2014!E46</f>
        <v>24.64</v>
      </c>
      <c r="F46" s="14">
        <f t="shared" si="0"/>
        <v>2.24</v>
      </c>
    </row>
    <row r="47" spans="2:6" ht="16.5" thickBot="1" thickTop="1">
      <c r="B47" s="11">
        <v>34</v>
      </c>
      <c r="C47" s="17" t="s">
        <v>101</v>
      </c>
      <c r="D47" s="11">
        <v>100</v>
      </c>
      <c r="E47" s="14">
        <f>ПРАЙС_от_03_03_2014!E47</f>
        <v>24.08</v>
      </c>
      <c r="F47" s="14">
        <f t="shared" si="0"/>
        <v>2.189090909090909</v>
      </c>
    </row>
    <row r="48" spans="2:6" ht="16.5" thickBot="1" thickTop="1">
      <c r="B48" s="11">
        <v>35</v>
      </c>
      <c r="C48" s="19" t="s">
        <v>102</v>
      </c>
      <c r="D48" s="11">
        <v>100</v>
      </c>
      <c r="E48" s="14">
        <f>ПРАЙС_от_03_03_2014!E48</f>
        <v>10.560000000000002</v>
      </c>
      <c r="F48" s="14">
        <f t="shared" si="0"/>
        <v>0.9600000000000002</v>
      </c>
    </row>
    <row r="49" spans="2:6" ht="16.5" thickBot="1" thickTop="1">
      <c r="B49" s="11">
        <v>36</v>
      </c>
      <c r="C49" s="19" t="s">
        <v>103</v>
      </c>
      <c r="D49" s="11">
        <v>100</v>
      </c>
      <c r="E49" s="14">
        <f>ПРАЙС_от_03_03_2014!E49</f>
        <v>10.08</v>
      </c>
      <c r="F49" s="14">
        <f t="shared" si="0"/>
        <v>0.9163636363636364</v>
      </c>
    </row>
    <row r="50" spans="2:6" ht="16.5" thickBot="1" thickTop="1">
      <c r="B50" s="11">
        <v>37</v>
      </c>
      <c r="C50" s="19" t="s">
        <v>104</v>
      </c>
      <c r="D50" s="11">
        <v>100</v>
      </c>
      <c r="E50" s="14">
        <f>ПРАЙС_от_03_03_2014!E50</f>
        <v>5.280000000000001</v>
      </c>
      <c r="F50" s="14">
        <f t="shared" si="0"/>
        <v>0.4800000000000001</v>
      </c>
    </row>
    <row r="51" spans="2:6" ht="16.5" thickBot="1" thickTop="1">
      <c r="B51" s="11">
        <v>38</v>
      </c>
      <c r="C51" s="19" t="s">
        <v>105</v>
      </c>
      <c r="D51" s="11">
        <v>100</v>
      </c>
      <c r="E51" s="14">
        <f>ПРАЙС_от_03_03_2014!E51</f>
        <v>15.44</v>
      </c>
      <c r="F51" s="14">
        <f t="shared" si="0"/>
        <v>1.4036363636363636</v>
      </c>
    </row>
    <row r="52" spans="2:6" ht="16.5" thickBot="1" thickTop="1">
      <c r="B52" s="11">
        <v>39</v>
      </c>
      <c r="C52" s="19" t="s">
        <v>106</v>
      </c>
      <c r="D52" s="11">
        <v>100</v>
      </c>
      <c r="E52" s="14">
        <f>ПРАЙС_от_03_03_2014!E52</f>
        <v>5.44</v>
      </c>
      <c r="F52" s="14">
        <f t="shared" si="0"/>
        <v>0.49454545454545457</v>
      </c>
    </row>
    <row r="53" spans="2:6" ht="16.5" thickBot="1" thickTop="1">
      <c r="B53" s="11">
        <v>40</v>
      </c>
      <c r="C53" s="19" t="s">
        <v>107</v>
      </c>
      <c r="D53" s="11">
        <v>100</v>
      </c>
      <c r="E53" s="14">
        <f>ПРАЙС_от_03_03_2014!E53</f>
        <v>6.8</v>
      </c>
      <c r="F53" s="14">
        <f t="shared" si="0"/>
        <v>0.6181818181818182</v>
      </c>
    </row>
    <row r="54" spans="2:6" ht="16.5" thickBot="1" thickTop="1">
      <c r="B54" s="11">
        <v>41</v>
      </c>
      <c r="C54" s="17" t="s">
        <v>108</v>
      </c>
      <c r="D54" s="11">
        <v>100</v>
      </c>
      <c r="E54" s="14">
        <f>ПРАЙС_от_03_03_2014!E54</f>
        <v>22</v>
      </c>
      <c r="F54" s="14">
        <f t="shared" si="0"/>
        <v>2</v>
      </c>
    </row>
    <row r="55" spans="2:6" ht="16.5" thickBot="1" thickTop="1">
      <c r="B55" s="11">
        <v>42</v>
      </c>
      <c r="C55" s="17" t="s">
        <v>113</v>
      </c>
      <c r="D55" s="11">
        <v>100</v>
      </c>
      <c r="E55" s="14">
        <f>ПРАЙС_от_03_03_2014!E55</f>
        <v>10.560000000000002</v>
      </c>
      <c r="F55" s="14">
        <f t="shared" si="0"/>
        <v>0.9600000000000002</v>
      </c>
    </row>
    <row r="56" spans="2:6" ht="16.5" thickBot="1" thickTop="1">
      <c r="B56" s="11">
        <v>43</v>
      </c>
      <c r="C56" s="17" t="s">
        <v>40</v>
      </c>
      <c r="D56" s="11">
        <v>144</v>
      </c>
      <c r="E56" s="14">
        <f>ПРАЙС_от_03_03_2014!E56</f>
        <v>5.12</v>
      </c>
      <c r="F56" s="14">
        <f t="shared" si="0"/>
        <v>0.46545454545454545</v>
      </c>
    </row>
    <row r="57" spans="2:6" ht="16.5" thickBot="1" thickTop="1">
      <c r="B57" s="11">
        <v>44</v>
      </c>
      <c r="C57" s="17" t="s">
        <v>109</v>
      </c>
      <c r="D57" s="11">
        <v>100</v>
      </c>
      <c r="E57" s="14">
        <f>ПРАЙС_от_03_03_2014!E57</f>
        <v>34</v>
      </c>
      <c r="F57" s="14">
        <f t="shared" si="0"/>
        <v>3.090909090909091</v>
      </c>
    </row>
    <row r="58" spans="2:6" ht="16.5" thickBot="1" thickTop="1">
      <c r="B58" s="11">
        <v>45</v>
      </c>
      <c r="C58" s="17" t="s">
        <v>110</v>
      </c>
      <c r="D58" s="11">
        <v>100</v>
      </c>
      <c r="E58" s="14">
        <f>ПРАЙС_от_03_03_2014!E58</f>
        <v>66</v>
      </c>
      <c r="F58" s="14">
        <f t="shared" si="0"/>
        <v>6</v>
      </c>
    </row>
    <row r="59" spans="2:6" ht="16.5" thickBot="1" thickTop="1">
      <c r="B59" s="102" t="s">
        <v>111</v>
      </c>
      <c r="C59" s="102"/>
      <c r="D59" s="102"/>
      <c r="E59" s="14"/>
      <c r="F59" s="14"/>
    </row>
    <row r="60" spans="2:6" ht="16.5" thickBot="1" thickTop="1">
      <c r="B60" s="11">
        <v>46</v>
      </c>
      <c r="C60" s="25" t="s">
        <v>47</v>
      </c>
      <c r="D60" s="11">
        <v>90</v>
      </c>
      <c r="E60" s="14">
        <f>ПРАЙС_от_03_03_2014!E60</f>
        <v>7.44</v>
      </c>
      <c r="F60" s="14">
        <f t="shared" si="0"/>
        <v>0.6763636363636364</v>
      </c>
    </row>
    <row r="61" spans="2:6" ht="16.5" thickBot="1" thickTop="1">
      <c r="B61" s="11">
        <v>47</v>
      </c>
      <c r="C61" s="26" t="s">
        <v>48</v>
      </c>
      <c r="D61" s="11">
        <v>1500</v>
      </c>
      <c r="E61" s="14">
        <f>ПРАЙС_от_03_03_2014!E61</f>
        <v>0.88</v>
      </c>
      <c r="F61" s="14">
        <f t="shared" si="0"/>
        <v>0.08</v>
      </c>
    </row>
    <row r="62" spans="3:4" ht="15.75" thickTop="1">
      <c r="C62" s="27"/>
      <c r="D62" s="28"/>
    </row>
    <row r="63" spans="2:4" ht="15">
      <c r="B63" s="29"/>
      <c r="C63" s="30" t="s">
        <v>112</v>
      </c>
      <c r="D63" s="31"/>
    </row>
    <row r="64" spans="3:4" ht="15">
      <c r="C64" s="32"/>
      <c r="D64" s="31"/>
    </row>
  </sheetData>
  <mergeCells count="9">
    <mergeCell ref="C7:D7"/>
    <mergeCell ref="B11:E11"/>
    <mergeCell ref="B59:D59"/>
    <mergeCell ref="A1:G1"/>
    <mergeCell ref="C2:D2"/>
    <mergeCell ref="C3:D3"/>
    <mergeCell ref="C4:D4"/>
    <mergeCell ref="C5:D5"/>
    <mergeCell ref="C6:D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="80" zoomScaleNormal="80" workbookViewId="0" topLeftCell="A1">
      <selection activeCell="H12" sqref="H12"/>
    </sheetView>
  </sheetViews>
  <sheetFormatPr defaultColWidth="9.140625" defaultRowHeight="15"/>
  <cols>
    <col min="1" max="1" width="9.140625" style="3" customWidth="1"/>
    <col min="2" max="2" width="4.57421875" style="4" customWidth="1"/>
    <col min="3" max="3" width="62.57421875" style="9" customWidth="1"/>
    <col min="4" max="4" width="8.57421875" style="9" customWidth="1"/>
    <col min="5" max="5" width="13.28125" style="5" customWidth="1"/>
    <col min="6" max="16384" width="9.140625" style="3" customWidth="1"/>
  </cols>
  <sheetData>
    <row r="1" spans="1:5" ht="45">
      <c r="A1" s="96" t="s">
        <v>53</v>
      </c>
      <c r="B1" s="96"/>
      <c r="C1" s="96"/>
      <c r="D1" s="96"/>
      <c r="E1" s="96"/>
    </row>
    <row r="2" spans="3:4" ht="15">
      <c r="C2" s="93" t="s">
        <v>54</v>
      </c>
      <c r="D2" s="93"/>
    </row>
    <row r="3" spans="3:4" ht="15">
      <c r="C3" s="93" t="s">
        <v>55</v>
      </c>
      <c r="D3" s="93"/>
    </row>
    <row r="4" spans="3:4" ht="15">
      <c r="C4" s="93" t="s">
        <v>56</v>
      </c>
      <c r="D4" s="93"/>
    </row>
    <row r="5" spans="3:4" ht="15">
      <c r="C5" s="93" t="s">
        <v>57</v>
      </c>
      <c r="D5" s="93"/>
    </row>
    <row r="6" spans="3:4" ht="15">
      <c r="C6" s="93" t="s">
        <v>58</v>
      </c>
      <c r="D6" s="93"/>
    </row>
    <row r="7" spans="3:4" ht="15">
      <c r="C7" s="93" t="s">
        <v>59</v>
      </c>
      <c r="D7" s="93"/>
    </row>
    <row r="8" spans="3:4" ht="15">
      <c r="C8" s="6" t="s">
        <v>60</v>
      </c>
      <c r="D8" s="6"/>
    </row>
    <row r="9" spans="3:4" ht="15">
      <c r="C9" s="7" t="s">
        <v>61</v>
      </c>
      <c r="D9" s="8"/>
    </row>
    <row r="10" spans="2:5" ht="15.75">
      <c r="B10" s="94" t="s">
        <v>132</v>
      </c>
      <c r="C10" s="94"/>
      <c r="D10" s="94"/>
      <c r="E10" s="94"/>
    </row>
    <row r="12" spans="2:5" ht="63">
      <c r="B12" s="81" t="s">
        <v>63</v>
      </c>
      <c r="C12" s="81" t="s">
        <v>64</v>
      </c>
      <c r="D12" s="81" t="s">
        <v>65</v>
      </c>
      <c r="E12" s="82" t="s">
        <v>125</v>
      </c>
    </row>
    <row r="13" spans="2:5" ht="15.75">
      <c r="B13" s="83">
        <v>1</v>
      </c>
      <c r="C13" s="88" t="s">
        <v>1</v>
      </c>
      <c r="D13" s="83">
        <v>100</v>
      </c>
      <c r="E13" s="84">
        <v>26.16</v>
      </c>
    </row>
    <row r="14" spans="2:5" ht="15.75">
      <c r="B14" s="83">
        <v>2</v>
      </c>
      <c r="C14" s="88" t="s">
        <v>2</v>
      </c>
      <c r="D14" s="83">
        <v>100</v>
      </c>
      <c r="E14" s="84">
        <v>29.76</v>
      </c>
    </row>
    <row r="15" spans="2:5" ht="15.75">
      <c r="B15" s="83">
        <v>3</v>
      </c>
      <c r="C15" s="88" t="s">
        <v>3</v>
      </c>
      <c r="D15" s="83">
        <v>100</v>
      </c>
      <c r="E15" s="84">
        <v>3.2</v>
      </c>
    </row>
    <row r="16" spans="2:5" ht="15.75">
      <c r="B16" s="83">
        <v>4</v>
      </c>
      <c r="C16" s="88" t="s">
        <v>4</v>
      </c>
      <c r="D16" s="83">
        <v>100</v>
      </c>
      <c r="E16" s="84">
        <v>14.112</v>
      </c>
    </row>
    <row r="17" spans="2:5" ht="15.75">
      <c r="B17" s="83">
        <v>5</v>
      </c>
      <c r="C17" s="88" t="s">
        <v>5</v>
      </c>
      <c r="D17" s="83">
        <v>100</v>
      </c>
      <c r="E17" s="84">
        <v>7.727999999999999</v>
      </c>
    </row>
    <row r="18" spans="2:5" ht="15.75">
      <c r="B18" s="83">
        <v>6</v>
      </c>
      <c r="C18" s="88" t="s">
        <v>6</v>
      </c>
      <c r="D18" s="83">
        <v>100</v>
      </c>
      <c r="E18" s="84">
        <v>17.64</v>
      </c>
    </row>
    <row r="19" spans="2:5" ht="15.75">
      <c r="B19" s="83">
        <v>7</v>
      </c>
      <c r="C19" s="88" t="s">
        <v>7</v>
      </c>
      <c r="D19" s="83">
        <v>100</v>
      </c>
      <c r="E19" s="84">
        <v>9.94</v>
      </c>
    </row>
    <row r="20" spans="2:5" ht="15.75">
      <c r="B20" s="83">
        <v>8</v>
      </c>
      <c r="C20" s="89" t="s">
        <v>8</v>
      </c>
      <c r="D20" s="83">
        <v>40</v>
      </c>
      <c r="E20" s="84">
        <v>19.2</v>
      </c>
    </row>
    <row r="21" spans="2:5" ht="15.75">
      <c r="B21" s="83">
        <v>9</v>
      </c>
      <c r="C21" s="88" t="s">
        <v>9</v>
      </c>
      <c r="D21" s="83">
        <v>100</v>
      </c>
      <c r="E21" s="84">
        <v>28</v>
      </c>
    </row>
    <row r="22" spans="2:5" ht="15.75">
      <c r="B22" s="83">
        <v>10</v>
      </c>
      <c r="C22" s="88" t="s">
        <v>10</v>
      </c>
      <c r="D22" s="83">
        <v>100</v>
      </c>
      <c r="E22" s="84">
        <v>4.56</v>
      </c>
    </row>
    <row r="23" spans="2:5" ht="15.75">
      <c r="B23" s="83">
        <v>11</v>
      </c>
      <c r="C23" s="88" t="s">
        <v>11</v>
      </c>
      <c r="D23" s="83">
        <v>100</v>
      </c>
      <c r="E23" s="84">
        <v>3.92</v>
      </c>
    </row>
    <row r="24" spans="2:5" ht="15.75">
      <c r="B24" s="83">
        <v>12</v>
      </c>
      <c r="C24" s="88" t="s">
        <v>12</v>
      </c>
      <c r="D24" s="83">
        <v>100</v>
      </c>
      <c r="E24" s="84">
        <v>41.12</v>
      </c>
    </row>
    <row r="25" spans="2:5" ht="15.75">
      <c r="B25" s="83">
        <v>13</v>
      </c>
      <c r="C25" s="88" t="s">
        <v>13</v>
      </c>
      <c r="D25" s="83">
        <v>100</v>
      </c>
      <c r="E25" s="84">
        <v>51.120000000000005</v>
      </c>
    </row>
    <row r="26" spans="2:5" ht="15.75">
      <c r="B26" s="83">
        <v>14</v>
      </c>
      <c r="C26" s="88" t="s">
        <v>14</v>
      </c>
      <c r="D26" s="83">
        <v>50</v>
      </c>
      <c r="E26" s="84">
        <v>7.04</v>
      </c>
    </row>
    <row r="27" spans="2:5" ht="15.75">
      <c r="B27" s="83">
        <v>15</v>
      </c>
      <c r="C27" s="90" t="s">
        <v>15</v>
      </c>
      <c r="D27" s="83">
        <v>100</v>
      </c>
      <c r="E27" s="84">
        <v>13.2</v>
      </c>
    </row>
    <row r="28" spans="2:5" ht="15.75">
      <c r="B28" s="83">
        <v>16</v>
      </c>
      <c r="C28" s="88" t="s">
        <v>16</v>
      </c>
      <c r="D28" s="83">
        <v>100</v>
      </c>
      <c r="E28" s="84">
        <v>19.04</v>
      </c>
    </row>
    <row r="29" spans="2:5" ht="15.75">
      <c r="B29" s="83">
        <v>17</v>
      </c>
      <c r="C29" s="88" t="s">
        <v>17</v>
      </c>
      <c r="D29" s="83">
        <v>100</v>
      </c>
      <c r="E29" s="84">
        <v>7.42</v>
      </c>
    </row>
    <row r="30" spans="2:5" ht="15.75">
      <c r="B30" s="83">
        <v>18</v>
      </c>
      <c r="C30" s="88" t="s">
        <v>18</v>
      </c>
      <c r="D30" s="83">
        <v>100</v>
      </c>
      <c r="E30" s="84">
        <v>11</v>
      </c>
    </row>
    <row r="31" spans="2:5" ht="15.75">
      <c r="B31" s="83">
        <v>19</v>
      </c>
      <c r="C31" s="88" t="s">
        <v>19</v>
      </c>
      <c r="D31" s="83">
        <v>50</v>
      </c>
      <c r="E31" s="84">
        <v>12.100000000000001</v>
      </c>
    </row>
    <row r="32" spans="2:5" ht="15.75">
      <c r="B32" s="83">
        <v>20</v>
      </c>
      <c r="C32" s="88" t="s">
        <v>20</v>
      </c>
      <c r="D32" s="83">
        <v>100</v>
      </c>
      <c r="E32" s="84">
        <v>11.2</v>
      </c>
    </row>
    <row r="33" spans="2:5" ht="15.75">
      <c r="B33" s="83">
        <v>21</v>
      </c>
      <c r="C33" s="88" t="s">
        <v>21</v>
      </c>
      <c r="D33" s="83">
        <v>100</v>
      </c>
      <c r="E33" s="84">
        <v>6.16</v>
      </c>
    </row>
    <row r="34" spans="2:5" ht="15.75">
      <c r="B34" s="83">
        <v>22</v>
      </c>
      <c r="C34" s="88" t="s">
        <v>22</v>
      </c>
      <c r="D34" s="83">
        <v>100</v>
      </c>
      <c r="E34" s="84">
        <v>7.942</v>
      </c>
    </row>
    <row r="35" spans="2:5" ht="15.75">
      <c r="B35" s="83">
        <v>23</v>
      </c>
      <c r="C35" s="88" t="s">
        <v>23</v>
      </c>
      <c r="D35" s="83">
        <v>100</v>
      </c>
      <c r="E35" s="84">
        <v>9.52</v>
      </c>
    </row>
    <row r="36" spans="2:5" ht="15.75">
      <c r="B36" s="83">
        <v>24</v>
      </c>
      <c r="C36" s="88" t="s">
        <v>24</v>
      </c>
      <c r="D36" s="83">
        <v>100</v>
      </c>
      <c r="E36" s="84">
        <v>15.12</v>
      </c>
    </row>
    <row r="37" spans="2:5" ht="15.75">
      <c r="B37" s="83">
        <v>25</v>
      </c>
      <c r="C37" s="88" t="s">
        <v>25</v>
      </c>
      <c r="D37" s="83">
        <v>100</v>
      </c>
      <c r="E37" s="84">
        <v>7.2</v>
      </c>
    </row>
    <row r="38" spans="2:5" ht="15.75">
      <c r="B38" s="83">
        <v>26</v>
      </c>
      <c r="C38" s="88" t="s">
        <v>26</v>
      </c>
      <c r="D38" s="83">
        <v>100</v>
      </c>
      <c r="E38" s="84">
        <v>4.16</v>
      </c>
    </row>
    <row r="39" spans="2:5" ht="15.75">
      <c r="B39" s="83">
        <v>27</v>
      </c>
      <c r="C39" s="88" t="s">
        <v>27</v>
      </c>
      <c r="D39" s="83">
        <v>100</v>
      </c>
      <c r="E39" s="87">
        <v>14.96</v>
      </c>
    </row>
    <row r="40" spans="2:5" ht="15.75">
      <c r="B40" s="83">
        <v>28</v>
      </c>
      <c r="C40" s="88" t="s">
        <v>28</v>
      </c>
      <c r="D40" s="83">
        <v>100</v>
      </c>
      <c r="E40" s="84">
        <v>12.8</v>
      </c>
    </row>
    <row r="41" spans="2:5" ht="15.75">
      <c r="B41" s="83">
        <v>29</v>
      </c>
      <c r="C41" s="88" t="s">
        <v>133</v>
      </c>
      <c r="D41" s="83">
        <v>100</v>
      </c>
      <c r="E41" s="84">
        <v>4.4</v>
      </c>
    </row>
    <row r="42" spans="2:5" ht="15.75">
      <c r="B42" s="83">
        <v>30</v>
      </c>
      <c r="C42" s="88" t="s">
        <v>30</v>
      </c>
      <c r="D42" s="83">
        <v>100</v>
      </c>
      <c r="E42" s="87">
        <v>25.04</v>
      </c>
    </row>
    <row r="43" spans="2:5" ht="15.75">
      <c r="B43" s="83">
        <v>31</v>
      </c>
      <c r="C43" s="90" t="s">
        <v>31</v>
      </c>
      <c r="D43" s="83">
        <v>100</v>
      </c>
      <c r="E43" s="84">
        <v>0.1</v>
      </c>
    </row>
    <row r="44" spans="2:5" ht="15.75">
      <c r="B44" s="83">
        <v>32</v>
      </c>
      <c r="C44" s="90" t="s">
        <v>32</v>
      </c>
      <c r="D44" s="83">
        <v>25</v>
      </c>
      <c r="E44" s="84">
        <v>700</v>
      </c>
    </row>
    <row r="45" spans="2:5" ht="15.75">
      <c r="B45" s="83">
        <v>33</v>
      </c>
      <c r="C45" s="88" t="s">
        <v>33</v>
      </c>
      <c r="D45" s="83">
        <v>100</v>
      </c>
      <c r="E45" s="87">
        <v>31.12</v>
      </c>
    </row>
    <row r="46" spans="2:5" ht="15.75">
      <c r="B46" s="83">
        <v>34</v>
      </c>
      <c r="C46" s="88" t="s">
        <v>34</v>
      </c>
      <c r="D46" s="83">
        <v>100</v>
      </c>
      <c r="E46" s="84">
        <v>26.304000000000002</v>
      </c>
    </row>
    <row r="47" spans="2:5" ht="15.75">
      <c r="B47" s="83">
        <v>35</v>
      </c>
      <c r="C47" s="88" t="s">
        <v>35</v>
      </c>
      <c r="D47" s="83">
        <v>100</v>
      </c>
      <c r="E47" s="84">
        <v>10.560000000000002</v>
      </c>
    </row>
    <row r="48" spans="2:5" ht="15.75">
      <c r="B48" s="83">
        <v>36</v>
      </c>
      <c r="C48" s="88" t="s">
        <v>36</v>
      </c>
      <c r="D48" s="83">
        <v>100</v>
      </c>
      <c r="E48" s="84">
        <v>9.2</v>
      </c>
    </row>
    <row r="49" spans="2:5" ht="15.75">
      <c r="B49" s="83">
        <v>37</v>
      </c>
      <c r="C49" s="88" t="s">
        <v>37</v>
      </c>
      <c r="D49" s="83">
        <v>100</v>
      </c>
      <c r="E49" s="87">
        <v>6.32</v>
      </c>
    </row>
    <row r="50" spans="2:5" ht="15.75">
      <c r="B50" s="83">
        <v>38</v>
      </c>
      <c r="C50" s="88" t="s">
        <v>38</v>
      </c>
      <c r="D50" s="83">
        <v>100</v>
      </c>
      <c r="E50" s="87">
        <v>19.68</v>
      </c>
    </row>
    <row r="51" spans="2:5" ht="15.75">
      <c r="B51" s="83">
        <v>39</v>
      </c>
      <c r="C51" s="88" t="s">
        <v>39</v>
      </c>
      <c r="D51" s="83">
        <v>100</v>
      </c>
      <c r="E51" s="87">
        <v>13.52</v>
      </c>
    </row>
    <row r="52" spans="2:5" ht="15.75" hidden="1">
      <c r="B52" s="83">
        <v>40</v>
      </c>
      <c r="C52" s="88" t="s">
        <v>40</v>
      </c>
      <c r="D52" s="83">
        <v>100</v>
      </c>
      <c r="E52" s="84">
        <v>5.12</v>
      </c>
    </row>
    <row r="53" spans="2:5" ht="15.75">
      <c r="B53" s="83">
        <v>40</v>
      </c>
      <c r="C53" s="88" t="s">
        <v>41</v>
      </c>
      <c r="D53" s="83">
        <v>100</v>
      </c>
      <c r="E53" s="84">
        <v>3.3</v>
      </c>
    </row>
    <row r="54" spans="2:5" ht="15.75">
      <c r="B54" s="83">
        <v>41</v>
      </c>
      <c r="C54" s="88" t="s">
        <v>42</v>
      </c>
      <c r="D54" s="83">
        <v>100</v>
      </c>
      <c r="E54" s="84">
        <v>4.32</v>
      </c>
    </row>
    <row r="55" spans="2:5" ht="15.75">
      <c r="B55" s="83">
        <v>42</v>
      </c>
      <c r="C55" s="88" t="s">
        <v>43</v>
      </c>
      <c r="D55" s="83">
        <v>144</v>
      </c>
      <c r="E55" s="84">
        <v>34.584</v>
      </c>
    </row>
    <row r="56" spans="2:5" ht="15.75">
      <c r="B56" s="83">
        <v>43</v>
      </c>
      <c r="C56" s="88" t="s">
        <v>44</v>
      </c>
      <c r="D56" s="83">
        <v>100</v>
      </c>
      <c r="E56" s="84">
        <v>66</v>
      </c>
    </row>
    <row r="57" spans="2:5" ht="15.75">
      <c r="B57" s="83">
        <v>44</v>
      </c>
      <c r="C57" s="91" t="s">
        <v>45</v>
      </c>
      <c r="D57" s="83">
        <v>100</v>
      </c>
      <c r="E57" s="84">
        <v>15.600000000000001</v>
      </c>
    </row>
    <row r="58" spans="2:5" ht="15.75">
      <c r="B58" s="103" t="s">
        <v>127</v>
      </c>
      <c r="C58" s="103"/>
      <c r="D58" s="103"/>
      <c r="E58" s="103"/>
    </row>
    <row r="59" spans="2:5" ht="15.75">
      <c r="B59" s="83">
        <v>45</v>
      </c>
      <c r="C59" s="85" t="s">
        <v>47</v>
      </c>
      <c r="D59" s="83">
        <v>90</v>
      </c>
      <c r="E59" s="92">
        <v>7.44</v>
      </c>
    </row>
    <row r="60" spans="2:5" ht="15.75">
      <c r="B60" s="83">
        <v>46</v>
      </c>
      <c r="C60" s="86" t="s">
        <v>48</v>
      </c>
      <c r="D60" s="83">
        <v>1500</v>
      </c>
      <c r="E60" s="92">
        <v>0.88</v>
      </c>
    </row>
    <row r="61" spans="3:4" ht="15">
      <c r="C61" s="27"/>
      <c r="D61" s="28"/>
    </row>
    <row r="62" spans="2:4" ht="15.75">
      <c r="B62" s="63"/>
      <c r="C62" s="64" t="s">
        <v>130</v>
      </c>
      <c r="D62" s="31"/>
    </row>
  </sheetData>
  <mergeCells count="9">
    <mergeCell ref="C7:D7"/>
    <mergeCell ref="B10:E10"/>
    <mergeCell ref="B58:E58"/>
    <mergeCell ref="A1:E1"/>
    <mergeCell ref="C2:D2"/>
    <mergeCell ref="C3:D3"/>
    <mergeCell ref="C4:D4"/>
    <mergeCell ref="C5:D5"/>
    <mergeCell ref="C6:D6"/>
  </mergeCells>
  <printOptions/>
  <pageMargins left="0.42" right="0.15748031496062992" top="0.48" bottom="0.35433070866141736" header="0.31496062992125984" footer="0.31496062992125984"/>
  <pageSetup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80" zoomScaleNormal="80" workbookViewId="0" topLeftCell="A19"/>
  </sheetViews>
  <sheetFormatPr defaultColWidth="9.140625" defaultRowHeight="15"/>
  <cols>
    <col min="1" max="1" width="5.421875" style="45" customWidth="1"/>
    <col min="2" max="2" width="35.00390625" style="0" customWidth="1"/>
    <col min="3" max="3" width="10.57421875" style="0" customWidth="1"/>
    <col min="4" max="5" width="12.57421875" style="0" customWidth="1"/>
    <col min="6" max="6" width="13.140625" style="0" customWidth="1"/>
    <col min="7" max="7" width="13.00390625" style="66" customWidth="1"/>
    <col min="8" max="8" width="14.57421875" style="65" customWidth="1"/>
    <col min="9" max="9" width="14.140625" style="65" hidden="1" customWidth="1"/>
    <col min="10" max="10" width="11.28125" style="65" customWidth="1"/>
    <col min="11" max="11" width="7.7109375" style="2" hidden="1" customWidth="1"/>
    <col min="12" max="13" width="8.8515625" style="2" hidden="1" customWidth="1"/>
    <col min="14" max="14" width="8.8515625" style="2" bestFit="1" customWidth="1"/>
  </cols>
  <sheetData>
    <row r="1" spans="1:14" ht="56.25">
      <c r="A1" s="67" t="s">
        <v>121</v>
      </c>
      <c r="B1" s="68" t="s">
        <v>0</v>
      </c>
      <c r="C1" s="69" t="s">
        <v>49</v>
      </c>
      <c r="D1" s="69" t="s">
        <v>122</v>
      </c>
      <c r="E1" s="69" t="s">
        <v>118</v>
      </c>
      <c r="F1" s="69" t="s">
        <v>124</v>
      </c>
      <c r="G1" s="69" t="s">
        <v>129</v>
      </c>
      <c r="H1" s="69" t="s">
        <v>50</v>
      </c>
      <c r="I1" s="69" t="s">
        <v>51</v>
      </c>
      <c r="J1" s="69" t="s">
        <v>52</v>
      </c>
      <c r="K1" s="69" t="s">
        <v>123</v>
      </c>
      <c r="L1" s="69" t="s">
        <v>120</v>
      </c>
      <c r="M1" s="69" t="s">
        <v>126</v>
      </c>
      <c r="N1" s="69" t="s">
        <v>131</v>
      </c>
    </row>
    <row r="2" spans="1:14" ht="15">
      <c r="A2" s="70">
        <v>1</v>
      </c>
      <c r="B2" s="71" t="s">
        <v>1</v>
      </c>
      <c r="C2" s="72">
        <v>21.6</v>
      </c>
      <c r="D2" s="72">
        <v>21.6</v>
      </c>
      <c r="E2" s="73">
        <v>23.544000000000004</v>
      </c>
      <c r="F2" s="73">
        <v>26.16</v>
      </c>
      <c r="G2" s="72">
        <v>26.16</v>
      </c>
      <c r="H2" s="74">
        <f>G2*0.875</f>
        <v>22.89</v>
      </c>
      <c r="I2" s="74">
        <f>G2*0.825</f>
        <v>21.581999999999997</v>
      </c>
      <c r="J2" s="74">
        <f>G2*0.65</f>
        <v>17.004</v>
      </c>
      <c r="K2" s="75">
        <f aca="true" t="shared" si="0" ref="K2:K46">D2/C2-100%</f>
        <v>0</v>
      </c>
      <c r="L2" s="75">
        <f aca="true" t="shared" si="1" ref="L2:L46">E2/C2-100%</f>
        <v>0.09000000000000008</v>
      </c>
      <c r="M2" s="75">
        <f>F2/E2-100%</f>
        <v>0.11111111111111094</v>
      </c>
      <c r="N2" s="75">
        <f>G2/F2-100%</f>
        <v>0</v>
      </c>
    </row>
    <row r="3" spans="1:14" ht="15">
      <c r="A3" s="70">
        <v>2</v>
      </c>
      <c r="B3" s="71" t="s">
        <v>2</v>
      </c>
      <c r="C3" s="72">
        <v>23.76</v>
      </c>
      <c r="D3" s="73">
        <v>26.16</v>
      </c>
      <c r="E3" s="72">
        <v>26.16</v>
      </c>
      <c r="F3" s="73">
        <v>29.76</v>
      </c>
      <c r="G3" s="72">
        <v>29.76</v>
      </c>
      <c r="H3" s="74">
        <f aca="true" t="shared" si="2" ref="H3:H46">G3*0.875</f>
        <v>26.040000000000003</v>
      </c>
      <c r="I3" s="74">
        <f aca="true" t="shared" si="3" ref="I3:I46">G3*0.825</f>
        <v>24.552</v>
      </c>
      <c r="J3" s="74">
        <f aca="true" t="shared" si="4" ref="J3:J46">G3*0.65</f>
        <v>19.344</v>
      </c>
      <c r="K3" s="75">
        <f t="shared" si="0"/>
        <v>0.101010101010101</v>
      </c>
      <c r="L3" s="75">
        <f t="shared" si="1"/>
        <v>0.101010101010101</v>
      </c>
      <c r="M3" s="75">
        <f aca="true" t="shared" si="5" ref="M3:N49">F3/E3-100%</f>
        <v>0.13761467889908263</v>
      </c>
      <c r="N3" s="75">
        <f t="shared" si="5"/>
        <v>0</v>
      </c>
    </row>
    <row r="4" spans="1:14" ht="15">
      <c r="A4" s="70">
        <v>3</v>
      </c>
      <c r="B4" s="71" t="s">
        <v>3</v>
      </c>
      <c r="C4" s="72">
        <v>3.2</v>
      </c>
      <c r="D4" s="72">
        <v>3.2</v>
      </c>
      <c r="E4" s="72">
        <v>3.2</v>
      </c>
      <c r="F4" s="72">
        <v>3.2</v>
      </c>
      <c r="G4" s="72">
        <v>3.2</v>
      </c>
      <c r="H4" s="74">
        <f t="shared" si="2"/>
        <v>2.8000000000000003</v>
      </c>
      <c r="I4" s="74">
        <f t="shared" si="3"/>
        <v>2.64</v>
      </c>
      <c r="J4" s="74">
        <f t="shared" si="4"/>
        <v>2.08</v>
      </c>
      <c r="K4" s="75">
        <f t="shared" si="0"/>
        <v>0</v>
      </c>
      <c r="L4" s="75">
        <f t="shared" si="1"/>
        <v>0</v>
      </c>
      <c r="M4" s="75">
        <f t="shared" si="5"/>
        <v>0</v>
      </c>
      <c r="N4" s="75">
        <f t="shared" si="5"/>
        <v>0</v>
      </c>
    </row>
    <row r="5" spans="1:14" ht="15">
      <c r="A5" s="70">
        <v>4</v>
      </c>
      <c r="B5" s="71" t="s">
        <v>4</v>
      </c>
      <c r="C5" s="72">
        <v>13.44</v>
      </c>
      <c r="D5" s="72">
        <v>13.44</v>
      </c>
      <c r="E5" s="73">
        <v>14.112</v>
      </c>
      <c r="F5" s="72">
        <v>14.112</v>
      </c>
      <c r="G5" s="72">
        <v>14.112</v>
      </c>
      <c r="H5" s="74">
        <f t="shared" si="2"/>
        <v>12.348</v>
      </c>
      <c r="I5" s="74">
        <f t="shared" si="3"/>
        <v>11.6424</v>
      </c>
      <c r="J5" s="74">
        <f t="shared" si="4"/>
        <v>9.1728</v>
      </c>
      <c r="K5" s="75">
        <f t="shared" si="0"/>
        <v>0</v>
      </c>
      <c r="L5" s="75">
        <f t="shared" si="1"/>
        <v>0.050000000000000044</v>
      </c>
      <c r="M5" s="75">
        <f t="shared" si="5"/>
        <v>0</v>
      </c>
      <c r="N5" s="75">
        <f t="shared" si="5"/>
        <v>0</v>
      </c>
    </row>
    <row r="6" spans="1:14" ht="15">
      <c r="A6" s="70">
        <v>5</v>
      </c>
      <c r="B6" s="71" t="s">
        <v>5</v>
      </c>
      <c r="C6" s="72">
        <v>6.72</v>
      </c>
      <c r="D6" s="73">
        <v>7.44</v>
      </c>
      <c r="E6" s="73">
        <v>7.727999999999999</v>
      </c>
      <c r="F6" s="72">
        <v>7.727999999999999</v>
      </c>
      <c r="G6" s="72">
        <v>7.727999999999999</v>
      </c>
      <c r="H6" s="74">
        <f t="shared" si="2"/>
        <v>6.761999999999999</v>
      </c>
      <c r="I6" s="74">
        <f t="shared" si="3"/>
        <v>6.375599999999999</v>
      </c>
      <c r="J6" s="74">
        <f t="shared" si="4"/>
        <v>5.023199999999999</v>
      </c>
      <c r="K6" s="75">
        <f t="shared" si="0"/>
        <v>0.1071428571428572</v>
      </c>
      <c r="L6" s="75">
        <f t="shared" si="1"/>
        <v>0.1499999999999999</v>
      </c>
      <c r="M6" s="75">
        <f t="shared" si="5"/>
        <v>0</v>
      </c>
      <c r="N6" s="75">
        <f t="shared" si="5"/>
        <v>0</v>
      </c>
    </row>
    <row r="7" spans="1:14" ht="15">
      <c r="A7" s="70">
        <v>6</v>
      </c>
      <c r="B7" s="71" t="s">
        <v>6</v>
      </c>
      <c r="C7" s="72">
        <v>16.8</v>
      </c>
      <c r="D7" s="73">
        <v>17.44</v>
      </c>
      <c r="E7" s="73">
        <v>17.64</v>
      </c>
      <c r="F7" s="72">
        <v>17.64</v>
      </c>
      <c r="G7" s="72">
        <v>17.64</v>
      </c>
      <c r="H7" s="74">
        <f t="shared" si="2"/>
        <v>15.435</v>
      </c>
      <c r="I7" s="74">
        <f t="shared" si="3"/>
        <v>14.552999999999999</v>
      </c>
      <c r="J7" s="74">
        <f t="shared" si="4"/>
        <v>11.466000000000001</v>
      </c>
      <c r="K7" s="75">
        <f t="shared" si="0"/>
        <v>0.03809523809523818</v>
      </c>
      <c r="L7" s="75">
        <f t="shared" si="1"/>
        <v>0.050000000000000044</v>
      </c>
      <c r="M7" s="75">
        <f t="shared" si="5"/>
        <v>0</v>
      </c>
      <c r="N7" s="75">
        <f t="shared" si="5"/>
        <v>0</v>
      </c>
    </row>
    <row r="8" spans="1:14" ht="15">
      <c r="A8" s="70">
        <v>7</v>
      </c>
      <c r="B8" s="71" t="s">
        <v>7</v>
      </c>
      <c r="C8" s="72">
        <v>9.94</v>
      </c>
      <c r="D8" s="72">
        <v>9.94</v>
      </c>
      <c r="E8" s="72">
        <v>9.94</v>
      </c>
      <c r="F8" s="72">
        <v>9.94</v>
      </c>
      <c r="G8" s="72">
        <v>9.94</v>
      </c>
      <c r="H8" s="74">
        <f t="shared" si="2"/>
        <v>8.6975</v>
      </c>
      <c r="I8" s="74">
        <f t="shared" si="3"/>
        <v>8.2005</v>
      </c>
      <c r="J8" s="74">
        <f t="shared" si="4"/>
        <v>6.461</v>
      </c>
      <c r="K8" s="75">
        <f t="shared" si="0"/>
        <v>0</v>
      </c>
      <c r="L8" s="75">
        <f t="shared" si="1"/>
        <v>0</v>
      </c>
      <c r="M8" s="75">
        <f t="shared" si="5"/>
        <v>0</v>
      </c>
      <c r="N8" s="75">
        <f t="shared" si="5"/>
        <v>0</v>
      </c>
    </row>
    <row r="9" spans="1:14" ht="15">
      <c r="A9" s="70">
        <v>8</v>
      </c>
      <c r="B9" s="76" t="s">
        <v>8</v>
      </c>
      <c r="C9" s="72">
        <v>15.2</v>
      </c>
      <c r="D9" s="73">
        <v>19.2</v>
      </c>
      <c r="E9" s="73">
        <v>19.2</v>
      </c>
      <c r="F9" s="72">
        <v>19.2</v>
      </c>
      <c r="G9" s="72">
        <v>19.2</v>
      </c>
      <c r="H9" s="74">
        <f t="shared" si="2"/>
        <v>16.8</v>
      </c>
      <c r="I9" s="74">
        <f t="shared" si="3"/>
        <v>15.839999999999998</v>
      </c>
      <c r="J9" s="74">
        <f t="shared" si="4"/>
        <v>12.48</v>
      </c>
      <c r="K9" s="75">
        <f t="shared" si="0"/>
        <v>0.26315789473684204</v>
      </c>
      <c r="L9" s="75">
        <f t="shared" si="1"/>
        <v>0.26315789473684204</v>
      </c>
      <c r="M9" s="75">
        <f t="shared" si="5"/>
        <v>0</v>
      </c>
      <c r="N9" s="75">
        <f t="shared" si="5"/>
        <v>0</v>
      </c>
    </row>
    <row r="10" spans="1:14" ht="15">
      <c r="A10" s="70">
        <v>9</v>
      </c>
      <c r="B10" s="71" t="s">
        <v>9</v>
      </c>
      <c r="C10" s="72">
        <v>28</v>
      </c>
      <c r="D10" s="73">
        <v>30.800000000000004</v>
      </c>
      <c r="E10" s="72">
        <v>28</v>
      </c>
      <c r="F10" s="72">
        <v>28</v>
      </c>
      <c r="G10" s="72">
        <v>28</v>
      </c>
      <c r="H10" s="74">
        <f t="shared" si="2"/>
        <v>24.5</v>
      </c>
      <c r="I10" s="74">
        <f t="shared" si="3"/>
        <v>23.099999999999998</v>
      </c>
      <c r="J10" s="74">
        <f t="shared" si="4"/>
        <v>18.2</v>
      </c>
      <c r="K10" s="75">
        <f t="shared" si="0"/>
        <v>0.10000000000000009</v>
      </c>
      <c r="L10" s="75">
        <f t="shared" si="1"/>
        <v>0</v>
      </c>
      <c r="M10" s="75">
        <f t="shared" si="5"/>
        <v>0</v>
      </c>
      <c r="N10" s="75">
        <f t="shared" si="5"/>
        <v>0</v>
      </c>
    </row>
    <row r="11" spans="1:14" ht="15">
      <c r="A11" s="70">
        <v>10</v>
      </c>
      <c r="B11" s="71" t="s">
        <v>10</v>
      </c>
      <c r="C11" s="72">
        <v>4.56</v>
      </c>
      <c r="D11" s="72">
        <v>6.48</v>
      </c>
      <c r="E11" s="72">
        <v>4.56</v>
      </c>
      <c r="F11" s="72">
        <v>4.56</v>
      </c>
      <c r="G11" s="72">
        <v>4.56</v>
      </c>
      <c r="H11" s="74">
        <f t="shared" si="2"/>
        <v>3.9899999999999998</v>
      </c>
      <c r="I11" s="74">
        <f t="shared" si="3"/>
        <v>3.7619999999999996</v>
      </c>
      <c r="J11" s="74">
        <f t="shared" si="4"/>
        <v>2.964</v>
      </c>
      <c r="K11" s="75">
        <f t="shared" si="0"/>
        <v>0.42105263157894757</v>
      </c>
      <c r="L11" s="75">
        <f t="shared" si="1"/>
        <v>0</v>
      </c>
      <c r="M11" s="75">
        <f t="shared" si="5"/>
        <v>0</v>
      </c>
      <c r="N11" s="75">
        <f t="shared" si="5"/>
        <v>0</v>
      </c>
    </row>
    <row r="12" spans="1:14" ht="15">
      <c r="A12" s="70">
        <v>11</v>
      </c>
      <c r="B12" s="71" t="s">
        <v>11</v>
      </c>
      <c r="C12" s="72">
        <v>3.92</v>
      </c>
      <c r="D12" s="72">
        <v>5.84</v>
      </c>
      <c r="E12" s="72">
        <v>3.92</v>
      </c>
      <c r="F12" s="72">
        <v>3.92</v>
      </c>
      <c r="G12" s="72">
        <v>3.92</v>
      </c>
      <c r="H12" s="74">
        <f t="shared" si="2"/>
        <v>3.4299999999999997</v>
      </c>
      <c r="I12" s="74">
        <f t="shared" si="3"/>
        <v>3.234</v>
      </c>
      <c r="J12" s="74">
        <f t="shared" si="4"/>
        <v>2.548</v>
      </c>
      <c r="K12" s="75">
        <f t="shared" si="0"/>
        <v>0.48979591836734704</v>
      </c>
      <c r="L12" s="75">
        <f t="shared" si="1"/>
        <v>0</v>
      </c>
      <c r="M12" s="75">
        <f t="shared" si="5"/>
        <v>0</v>
      </c>
      <c r="N12" s="75">
        <f t="shared" si="5"/>
        <v>0</v>
      </c>
    </row>
    <row r="13" spans="1:14" ht="15">
      <c r="A13" s="70">
        <v>12</v>
      </c>
      <c r="B13" s="71" t="s">
        <v>12</v>
      </c>
      <c r="C13" s="72">
        <v>41.12</v>
      </c>
      <c r="D13" s="72">
        <v>41.12</v>
      </c>
      <c r="E13" s="72">
        <v>41.12</v>
      </c>
      <c r="F13" s="72">
        <v>41.12</v>
      </c>
      <c r="G13" s="72">
        <v>41.12</v>
      </c>
      <c r="H13" s="74">
        <f t="shared" si="2"/>
        <v>35.98</v>
      </c>
      <c r="I13" s="74">
        <f t="shared" si="3"/>
        <v>33.924</v>
      </c>
      <c r="J13" s="74">
        <f t="shared" si="4"/>
        <v>26.727999999999998</v>
      </c>
      <c r="K13" s="75">
        <f t="shared" si="0"/>
        <v>0</v>
      </c>
      <c r="L13" s="75">
        <f t="shared" si="1"/>
        <v>0</v>
      </c>
      <c r="M13" s="75">
        <f t="shared" si="5"/>
        <v>0</v>
      </c>
      <c r="N13" s="75">
        <f t="shared" si="5"/>
        <v>0</v>
      </c>
    </row>
    <row r="14" spans="1:14" ht="15">
      <c r="A14" s="70">
        <v>13</v>
      </c>
      <c r="B14" s="71" t="s">
        <v>13</v>
      </c>
      <c r="C14" s="72">
        <v>51.12</v>
      </c>
      <c r="D14" s="72">
        <v>51.120000000000005</v>
      </c>
      <c r="E14" s="72">
        <v>51.120000000000005</v>
      </c>
      <c r="F14" s="72">
        <v>51.120000000000005</v>
      </c>
      <c r="G14" s="72">
        <v>51.120000000000005</v>
      </c>
      <c r="H14" s="74">
        <f t="shared" si="2"/>
        <v>44.730000000000004</v>
      </c>
      <c r="I14" s="74">
        <f t="shared" si="3"/>
        <v>42.174</v>
      </c>
      <c r="J14" s="74">
        <f t="shared" si="4"/>
        <v>33.228</v>
      </c>
      <c r="K14" s="75">
        <f t="shared" si="0"/>
        <v>0</v>
      </c>
      <c r="L14" s="75">
        <f t="shared" si="1"/>
        <v>0</v>
      </c>
      <c r="M14" s="75">
        <f t="shared" si="5"/>
        <v>0</v>
      </c>
      <c r="N14" s="75">
        <f t="shared" si="5"/>
        <v>0</v>
      </c>
    </row>
    <row r="15" spans="1:14" ht="15">
      <c r="A15" s="70">
        <v>14</v>
      </c>
      <c r="B15" s="71" t="s">
        <v>14</v>
      </c>
      <c r="C15" s="72">
        <v>6.4</v>
      </c>
      <c r="D15" s="72">
        <v>10.56</v>
      </c>
      <c r="E15" s="73">
        <f>C15*1.1</f>
        <v>7.040000000000001</v>
      </c>
      <c r="F15" s="72">
        <v>7.04</v>
      </c>
      <c r="G15" s="72">
        <v>7.04</v>
      </c>
      <c r="H15" s="74">
        <f t="shared" si="2"/>
        <v>6.16</v>
      </c>
      <c r="I15" s="74">
        <f t="shared" si="3"/>
        <v>5.808</v>
      </c>
      <c r="J15" s="74">
        <f t="shared" si="4"/>
        <v>4.5760000000000005</v>
      </c>
      <c r="K15" s="75">
        <f t="shared" si="0"/>
        <v>0.6499999999999999</v>
      </c>
      <c r="L15" s="75">
        <f t="shared" si="1"/>
        <v>0.10000000000000009</v>
      </c>
      <c r="M15" s="75">
        <f t="shared" si="5"/>
        <v>0</v>
      </c>
      <c r="N15" s="75">
        <f t="shared" si="5"/>
        <v>0</v>
      </c>
    </row>
    <row r="16" spans="1:14" ht="15">
      <c r="A16" s="70">
        <v>15</v>
      </c>
      <c r="B16" s="77" t="s">
        <v>15</v>
      </c>
      <c r="C16" s="72">
        <v>11.79</v>
      </c>
      <c r="D16" s="72">
        <v>13.2</v>
      </c>
      <c r="E16" s="73">
        <v>13.2</v>
      </c>
      <c r="F16" s="72">
        <v>13.2</v>
      </c>
      <c r="G16" s="72">
        <v>13.2</v>
      </c>
      <c r="H16" s="74">
        <f t="shared" si="2"/>
        <v>11.549999999999999</v>
      </c>
      <c r="I16" s="74">
        <f t="shared" si="3"/>
        <v>10.889999999999999</v>
      </c>
      <c r="J16" s="74">
        <f t="shared" si="4"/>
        <v>8.58</v>
      </c>
      <c r="K16" s="75">
        <f t="shared" si="0"/>
        <v>0.11959287531806617</v>
      </c>
      <c r="L16" s="75">
        <f t="shared" si="1"/>
        <v>0.11959287531806617</v>
      </c>
      <c r="M16" s="75">
        <f t="shared" si="5"/>
        <v>0</v>
      </c>
      <c r="N16" s="75">
        <f t="shared" si="5"/>
        <v>0</v>
      </c>
    </row>
    <row r="17" spans="1:14" ht="15">
      <c r="A17" s="70">
        <v>16</v>
      </c>
      <c r="B17" s="71" t="s">
        <v>16</v>
      </c>
      <c r="C17" s="72">
        <v>27</v>
      </c>
      <c r="D17" s="72">
        <v>27</v>
      </c>
      <c r="E17" s="72">
        <v>27</v>
      </c>
      <c r="F17" s="73">
        <v>19.04</v>
      </c>
      <c r="G17" s="72">
        <v>19.04</v>
      </c>
      <c r="H17" s="74">
        <f t="shared" si="2"/>
        <v>16.66</v>
      </c>
      <c r="I17" s="74">
        <f t="shared" si="3"/>
        <v>15.707999999999998</v>
      </c>
      <c r="J17" s="74">
        <f t="shared" si="4"/>
        <v>12.376</v>
      </c>
      <c r="K17" s="75">
        <f t="shared" si="0"/>
        <v>0</v>
      </c>
      <c r="L17" s="75">
        <f t="shared" si="1"/>
        <v>0</v>
      </c>
      <c r="M17" s="75">
        <f t="shared" si="5"/>
        <v>-0.29481481481481486</v>
      </c>
      <c r="N17" s="75">
        <f t="shared" si="5"/>
        <v>0</v>
      </c>
    </row>
    <row r="18" spans="1:14" ht="15">
      <c r="A18" s="70">
        <v>17</v>
      </c>
      <c r="B18" s="71" t="s">
        <v>17</v>
      </c>
      <c r="C18" s="72">
        <v>7.42</v>
      </c>
      <c r="D18" s="72">
        <v>7.42</v>
      </c>
      <c r="E18" s="72">
        <v>7.42</v>
      </c>
      <c r="F18" s="72">
        <v>7.42</v>
      </c>
      <c r="G18" s="72">
        <v>7.42</v>
      </c>
      <c r="H18" s="74">
        <f t="shared" si="2"/>
        <v>6.4925</v>
      </c>
      <c r="I18" s="74">
        <f t="shared" si="3"/>
        <v>6.121499999999999</v>
      </c>
      <c r="J18" s="74">
        <f t="shared" si="4"/>
        <v>4.823</v>
      </c>
      <c r="K18" s="75">
        <f t="shared" si="0"/>
        <v>0</v>
      </c>
      <c r="L18" s="75">
        <f t="shared" si="1"/>
        <v>0</v>
      </c>
      <c r="M18" s="75">
        <f t="shared" si="5"/>
        <v>0</v>
      </c>
      <c r="N18" s="75">
        <f t="shared" si="5"/>
        <v>0</v>
      </c>
    </row>
    <row r="19" spans="1:14" ht="15">
      <c r="A19" s="70">
        <v>18</v>
      </c>
      <c r="B19" s="71" t="s">
        <v>18</v>
      </c>
      <c r="C19" s="72">
        <v>10</v>
      </c>
      <c r="D19" s="72">
        <v>14.88</v>
      </c>
      <c r="E19" s="73">
        <v>11</v>
      </c>
      <c r="F19" s="72">
        <v>11</v>
      </c>
      <c r="G19" s="72">
        <v>11</v>
      </c>
      <c r="H19" s="74">
        <f t="shared" si="2"/>
        <v>9.625</v>
      </c>
      <c r="I19" s="74">
        <f t="shared" si="3"/>
        <v>9.075</v>
      </c>
      <c r="J19" s="74">
        <f t="shared" si="4"/>
        <v>7.15</v>
      </c>
      <c r="K19" s="75">
        <f t="shared" si="0"/>
        <v>0.488</v>
      </c>
      <c r="L19" s="75">
        <f t="shared" si="1"/>
        <v>0.10000000000000009</v>
      </c>
      <c r="M19" s="75">
        <f t="shared" si="5"/>
        <v>0</v>
      </c>
      <c r="N19" s="75">
        <f t="shared" si="5"/>
        <v>0</v>
      </c>
    </row>
    <row r="20" spans="1:14" ht="15">
      <c r="A20" s="70">
        <v>19</v>
      </c>
      <c r="B20" s="71" t="s">
        <v>19</v>
      </c>
      <c r="C20" s="72">
        <v>11</v>
      </c>
      <c r="D20" s="72">
        <v>11.04</v>
      </c>
      <c r="E20" s="73">
        <v>12.100000000000001</v>
      </c>
      <c r="F20" s="72">
        <v>12.100000000000001</v>
      </c>
      <c r="G20" s="72">
        <v>12.100000000000001</v>
      </c>
      <c r="H20" s="74">
        <f t="shared" si="2"/>
        <v>10.587500000000002</v>
      </c>
      <c r="I20" s="74">
        <f t="shared" si="3"/>
        <v>9.9825</v>
      </c>
      <c r="J20" s="74">
        <f t="shared" si="4"/>
        <v>7.865000000000001</v>
      </c>
      <c r="K20" s="75">
        <f t="shared" si="0"/>
        <v>0.0036363636363636598</v>
      </c>
      <c r="L20" s="75">
        <f t="shared" si="1"/>
        <v>0.10000000000000009</v>
      </c>
      <c r="M20" s="75">
        <f t="shared" si="5"/>
        <v>0</v>
      </c>
      <c r="N20" s="75">
        <f t="shared" si="5"/>
        <v>0</v>
      </c>
    </row>
    <row r="21" spans="1:14" ht="15">
      <c r="A21" s="70">
        <v>20</v>
      </c>
      <c r="B21" s="71" t="s">
        <v>20</v>
      </c>
      <c r="C21" s="72">
        <v>11.2</v>
      </c>
      <c r="D21" s="72">
        <v>12.32</v>
      </c>
      <c r="E21" s="72">
        <v>11.2</v>
      </c>
      <c r="F21" s="72">
        <v>11.2</v>
      </c>
      <c r="G21" s="72">
        <v>11.2</v>
      </c>
      <c r="H21" s="74">
        <f t="shared" si="2"/>
        <v>9.799999999999999</v>
      </c>
      <c r="I21" s="74">
        <f t="shared" si="3"/>
        <v>9.239999999999998</v>
      </c>
      <c r="J21" s="74">
        <f t="shared" si="4"/>
        <v>7.279999999999999</v>
      </c>
      <c r="K21" s="75">
        <f t="shared" si="0"/>
        <v>0.10000000000000009</v>
      </c>
      <c r="L21" s="75">
        <f t="shared" si="1"/>
        <v>0</v>
      </c>
      <c r="M21" s="75">
        <f t="shared" si="5"/>
        <v>0</v>
      </c>
      <c r="N21" s="75">
        <f t="shared" si="5"/>
        <v>0</v>
      </c>
    </row>
    <row r="22" spans="1:14" ht="15">
      <c r="A22" s="70">
        <v>21</v>
      </c>
      <c r="B22" s="71" t="s">
        <v>21</v>
      </c>
      <c r="C22" s="72">
        <v>4.84</v>
      </c>
      <c r="D22" s="72">
        <v>6.16</v>
      </c>
      <c r="E22" s="73">
        <v>6.16</v>
      </c>
      <c r="F22" s="72">
        <v>6.16</v>
      </c>
      <c r="G22" s="72">
        <v>6.16</v>
      </c>
      <c r="H22" s="74">
        <f t="shared" si="2"/>
        <v>5.390000000000001</v>
      </c>
      <c r="I22" s="74">
        <f t="shared" si="3"/>
        <v>5.082</v>
      </c>
      <c r="J22" s="74">
        <f t="shared" si="4"/>
        <v>4.0040000000000004</v>
      </c>
      <c r="K22" s="75">
        <f t="shared" si="0"/>
        <v>0.2727272727272727</v>
      </c>
      <c r="L22" s="75">
        <f t="shared" si="1"/>
        <v>0.2727272727272727</v>
      </c>
      <c r="M22" s="75">
        <f t="shared" si="5"/>
        <v>0</v>
      </c>
      <c r="N22" s="75">
        <f t="shared" si="5"/>
        <v>0</v>
      </c>
    </row>
    <row r="23" spans="1:14" ht="15">
      <c r="A23" s="70">
        <v>22</v>
      </c>
      <c r="B23" s="71" t="s">
        <v>22</v>
      </c>
      <c r="C23" s="72">
        <v>7.22</v>
      </c>
      <c r="D23" s="72">
        <v>11.92</v>
      </c>
      <c r="E23" s="73">
        <v>7.942</v>
      </c>
      <c r="F23" s="72">
        <v>7.942</v>
      </c>
      <c r="G23" s="72">
        <v>7.942</v>
      </c>
      <c r="H23" s="74">
        <f t="shared" si="2"/>
        <v>6.94925</v>
      </c>
      <c r="I23" s="74">
        <f t="shared" si="3"/>
        <v>6.55215</v>
      </c>
      <c r="J23" s="74">
        <f t="shared" si="4"/>
        <v>5.1623</v>
      </c>
      <c r="K23" s="75">
        <f t="shared" si="0"/>
        <v>0.6509695290858726</v>
      </c>
      <c r="L23" s="75">
        <f t="shared" si="1"/>
        <v>0.10000000000000009</v>
      </c>
      <c r="M23" s="75">
        <f t="shared" si="5"/>
        <v>0</v>
      </c>
      <c r="N23" s="75">
        <f t="shared" si="5"/>
        <v>0</v>
      </c>
    </row>
    <row r="24" spans="1:14" ht="15">
      <c r="A24" s="70">
        <v>23</v>
      </c>
      <c r="B24" s="71" t="s">
        <v>23</v>
      </c>
      <c r="C24" s="72">
        <v>8.88</v>
      </c>
      <c r="D24" s="72">
        <v>9.52</v>
      </c>
      <c r="E24" s="73">
        <v>9.52</v>
      </c>
      <c r="F24" s="72">
        <v>9.52</v>
      </c>
      <c r="G24" s="72">
        <v>9.52</v>
      </c>
      <c r="H24" s="74">
        <f t="shared" si="2"/>
        <v>8.33</v>
      </c>
      <c r="I24" s="74">
        <f t="shared" si="3"/>
        <v>7.853999999999999</v>
      </c>
      <c r="J24" s="74">
        <f t="shared" si="4"/>
        <v>6.188</v>
      </c>
      <c r="K24" s="75">
        <f t="shared" si="0"/>
        <v>0.072072072072072</v>
      </c>
      <c r="L24" s="75">
        <f t="shared" si="1"/>
        <v>0.072072072072072</v>
      </c>
      <c r="M24" s="75">
        <f t="shared" si="5"/>
        <v>0</v>
      </c>
      <c r="N24" s="75">
        <f t="shared" si="5"/>
        <v>0</v>
      </c>
    </row>
    <row r="25" spans="1:14" ht="15">
      <c r="A25" s="70">
        <v>24</v>
      </c>
      <c r="B25" s="71" t="s">
        <v>24</v>
      </c>
      <c r="C25" s="72">
        <v>14.16</v>
      </c>
      <c r="D25" s="72">
        <v>15.12</v>
      </c>
      <c r="E25" s="73">
        <v>15.12</v>
      </c>
      <c r="F25" s="72">
        <v>15.12</v>
      </c>
      <c r="G25" s="72">
        <v>15.12</v>
      </c>
      <c r="H25" s="74">
        <f t="shared" si="2"/>
        <v>13.229999999999999</v>
      </c>
      <c r="I25" s="74">
        <f t="shared" si="3"/>
        <v>12.473999999999998</v>
      </c>
      <c r="J25" s="74">
        <f t="shared" si="4"/>
        <v>9.828</v>
      </c>
      <c r="K25" s="75">
        <f t="shared" si="0"/>
        <v>0.06779661016949157</v>
      </c>
      <c r="L25" s="75">
        <f t="shared" si="1"/>
        <v>0.06779661016949157</v>
      </c>
      <c r="M25" s="75">
        <f t="shared" si="5"/>
        <v>0</v>
      </c>
      <c r="N25" s="75">
        <f t="shared" si="5"/>
        <v>0</v>
      </c>
    </row>
    <row r="26" spans="1:14" ht="15">
      <c r="A26" s="70">
        <v>25</v>
      </c>
      <c r="B26" s="71" t="s">
        <v>25</v>
      </c>
      <c r="C26" s="72">
        <v>6.56</v>
      </c>
      <c r="D26" s="72">
        <v>7.2</v>
      </c>
      <c r="E26" s="73">
        <v>7.2</v>
      </c>
      <c r="F26" s="72">
        <v>7.2</v>
      </c>
      <c r="G26" s="72">
        <v>7.2</v>
      </c>
      <c r="H26" s="74">
        <f t="shared" si="2"/>
        <v>6.3</v>
      </c>
      <c r="I26" s="74">
        <f t="shared" si="3"/>
        <v>5.9399999999999995</v>
      </c>
      <c r="J26" s="74">
        <f t="shared" si="4"/>
        <v>4.680000000000001</v>
      </c>
      <c r="K26" s="75">
        <f t="shared" si="0"/>
        <v>0.09756097560975618</v>
      </c>
      <c r="L26" s="75">
        <f t="shared" si="1"/>
        <v>0.09756097560975618</v>
      </c>
      <c r="M26" s="75">
        <f t="shared" si="5"/>
        <v>0</v>
      </c>
      <c r="N26" s="75">
        <f t="shared" si="5"/>
        <v>0</v>
      </c>
    </row>
    <row r="27" spans="1:14" ht="15">
      <c r="A27" s="70">
        <v>26</v>
      </c>
      <c r="B27" s="71" t="s">
        <v>26</v>
      </c>
      <c r="C27" s="72">
        <v>4.16</v>
      </c>
      <c r="D27" s="72">
        <v>4.16</v>
      </c>
      <c r="E27" s="72">
        <v>4.16</v>
      </c>
      <c r="F27" s="72">
        <v>4.16</v>
      </c>
      <c r="G27" s="72">
        <v>4.16</v>
      </c>
      <c r="H27" s="74">
        <f t="shared" si="2"/>
        <v>3.64</v>
      </c>
      <c r="I27" s="74">
        <f t="shared" si="3"/>
        <v>3.432</v>
      </c>
      <c r="J27" s="74">
        <f t="shared" si="4"/>
        <v>2.704</v>
      </c>
      <c r="K27" s="75">
        <f t="shared" si="0"/>
        <v>0</v>
      </c>
      <c r="L27" s="75">
        <f t="shared" si="1"/>
        <v>0</v>
      </c>
      <c r="M27" s="75">
        <f t="shared" si="5"/>
        <v>0</v>
      </c>
      <c r="N27" s="75">
        <f t="shared" si="5"/>
        <v>0</v>
      </c>
    </row>
    <row r="28" spans="1:14" ht="15">
      <c r="A28" s="70">
        <v>27</v>
      </c>
      <c r="B28" s="71" t="s">
        <v>27</v>
      </c>
      <c r="C28" s="72">
        <v>10.72</v>
      </c>
      <c r="D28" s="72">
        <v>11.84</v>
      </c>
      <c r="E28" s="73">
        <v>12.864</v>
      </c>
      <c r="F28" s="72">
        <v>12.864</v>
      </c>
      <c r="G28" s="73">
        <v>14.96</v>
      </c>
      <c r="H28" s="74">
        <f t="shared" si="2"/>
        <v>13.09</v>
      </c>
      <c r="I28" s="74">
        <f t="shared" si="3"/>
        <v>12.342</v>
      </c>
      <c r="J28" s="74">
        <f t="shared" si="4"/>
        <v>9.724</v>
      </c>
      <c r="K28" s="75">
        <f t="shared" si="0"/>
        <v>0.10447761194029836</v>
      </c>
      <c r="L28" s="75">
        <f t="shared" si="1"/>
        <v>0.19999999999999996</v>
      </c>
      <c r="M28" s="75">
        <f t="shared" si="5"/>
        <v>0</v>
      </c>
      <c r="N28" s="75">
        <f t="shared" si="5"/>
        <v>0.16293532338308458</v>
      </c>
    </row>
    <row r="29" spans="1:14" ht="15">
      <c r="A29" s="70">
        <v>28</v>
      </c>
      <c r="B29" s="71" t="s">
        <v>28</v>
      </c>
      <c r="C29" s="72">
        <v>11.6</v>
      </c>
      <c r="D29" s="72">
        <v>12.8</v>
      </c>
      <c r="E29" s="73">
        <v>12.8</v>
      </c>
      <c r="F29" s="72">
        <v>12.8</v>
      </c>
      <c r="G29" s="72">
        <v>12.8</v>
      </c>
      <c r="H29" s="74">
        <f t="shared" si="2"/>
        <v>11.200000000000001</v>
      </c>
      <c r="I29" s="74">
        <f t="shared" si="3"/>
        <v>10.56</v>
      </c>
      <c r="J29" s="74">
        <f t="shared" si="4"/>
        <v>8.32</v>
      </c>
      <c r="K29" s="75">
        <f t="shared" si="0"/>
        <v>0.10344827586206895</v>
      </c>
      <c r="L29" s="75">
        <f t="shared" si="1"/>
        <v>0.10344827586206895</v>
      </c>
      <c r="M29" s="75">
        <f t="shared" si="5"/>
        <v>0</v>
      </c>
      <c r="N29" s="75">
        <f t="shared" si="5"/>
        <v>0</v>
      </c>
    </row>
    <row r="30" spans="1:14" ht="15">
      <c r="A30" s="70">
        <v>29</v>
      </c>
      <c r="B30" s="71" t="s">
        <v>29</v>
      </c>
      <c r="C30" s="72">
        <v>4.4</v>
      </c>
      <c r="D30" s="72">
        <v>4.4</v>
      </c>
      <c r="E30" s="72">
        <v>4.4</v>
      </c>
      <c r="F30" s="72">
        <v>4.4</v>
      </c>
      <c r="G30" s="72">
        <v>4.4</v>
      </c>
      <c r="H30" s="74">
        <f t="shared" si="2"/>
        <v>3.8500000000000005</v>
      </c>
      <c r="I30" s="74">
        <f t="shared" si="3"/>
        <v>3.63</v>
      </c>
      <c r="J30" s="74">
        <f t="shared" si="4"/>
        <v>2.8600000000000003</v>
      </c>
      <c r="K30" s="75">
        <f t="shared" si="0"/>
        <v>0</v>
      </c>
      <c r="L30" s="75">
        <f t="shared" si="1"/>
        <v>0</v>
      </c>
      <c r="M30" s="75">
        <f t="shared" si="5"/>
        <v>0</v>
      </c>
      <c r="N30" s="75">
        <f t="shared" si="5"/>
        <v>0</v>
      </c>
    </row>
    <row r="31" spans="1:14" ht="15">
      <c r="A31" s="70">
        <v>30</v>
      </c>
      <c r="B31" s="71" t="s">
        <v>30</v>
      </c>
      <c r="C31" s="72">
        <v>15.36</v>
      </c>
      <c r="D31" s="72">
        <v>16.88</v>
      </c>
      <c r="E31" s="73">
        <v>18.432</v>
      </c>
      <c r="F31" s="72">
        <v>18.432</v>
      </c>
      <c r="G31" s="73">
        <v>25.04</v>
      </c>
      <c r="H31" s="74">
        <f t="shared" si="2"/>
        <v>21.91</v>
      </c>
      <c r="I31" s="74">
        <f t="shared" si="3"/>
        <v>20.657999999999998</v>
      </c>
      <c r="J31" s="74">
        <f t="shared" si="4"/>
        <v>16.276</v>
      </c>
      <c r="K31" s="75">
        <f t="shared" si="0"/>
        <v>0.09895833333333326</v>
      </c>
      <c r="L31" s="75">
        <f t="shared" si="1"/>
        <v>0.19999999999999996</v>
      </c>
      <c r="M31" s="75">
        <f t="shared" si="5"/>
        <v>0</v>
      </c>
      <c r="N31" s="75">
        <f t="shared" si="5"/>
        <v>0.3585069444444444</v>
      </c>
    </row>
    <row r="32" spans="1:14" ht="15">
      <c r="A32" s="70">
        <v>31</v>
      </c>
      <c r="B32" s="77" t="s">
        <v>31</v>
      </c>
      <c r="C32" s="72">
        <v>0.1</v>
      </c>
      <c r="D32" s="72">
        <v>0.1</v>
      </c>
      <c r="E32" s="72">
        <v>0.1</v>
      </c>
      <c r="F32" s="72">
        <v>0.1</v>
      </c>
      <c r="G32" s="72">
        <v>0.1</v>
      </c>
      <c r="H32" s="74">
        <f t="shared" si="2"/>
        <v>0.08750000000000001</v>
      </c>
      <c r="I32" s="74">
        <f t="shared" si="3"/>
        <v>0.0825</v>
      </c>
      <c r="J32" s="74">
        <f t="shared" si="4"/>
        <v>0.065</v>
      </c>
      <c r="K32" s="75">
        <f t="shared" si="0"/>
        <v>0</v>
      </c>
      <c r="L32" s="75">
        <f t="shared" si="1"/>
        <v>0</v>
      </c>
      <c r="M32" s="75">
        <f t="shared" si="5"/>
        <v>0</v>
      </c>
      <c r="N32" s="75">
        <f t="shared" si="5"/>
        <v>0</v>
      </c>
    </row>
    <row r="33" spans="1:14" ht="15">
      <c r="A33" s="70">
        <v>32</v>
      </c>
      <c r="B33" s="77" t="s">
        <v>32</v>
      </c>
      <c r="C33" s="72">
        <v>700</v>
      </c>
      <c r="D33" s="72">
        <v>700</v>
      </c>
      <c r="E33" s="72">
        <v>700</v>
      </c>
      <c r="F33" s="72">
        <v>700</v>
      </c>
      <c r="G33" s="72">
        <v>700</v>
      </c>
      <c r="H33" s="74">
        <f t="shared" si="2"/>
        <v>612.5</v>
      </c>
      <c r="I33" s="74">
        <f t="shared" si="3"/>
        <v>577.5</v>
      </c>
      <c r="J33" s="74">
        <v>550</v>
      </c>
      <c r="K33" s="75">
        <f t="shared" si="0"/>
        <v>0</v>
      </c>
      <c r="L33" s="75">
        <f t="shared" si="1"/>
        <v>0</v>
      </c>
      <c r="M33" s="75">
        <f t="shared" si="5"/>
        <v>0</v>
      </c>
      <c r="N33" s="75">
        <f t="shared" si="5"/>
        <v>0</v>
      </c>
    </row>
    <row r="34" spans="1:14" ht="15">
      <c r="A34" s="70">
        <v>33</v>
      </c>
      <c r="B34" s="71" t="s">
        <v>33</v>
      </c>
      <c r="C34" s="72">
        <v>22.4</v>
      </c>
      <c r="D34" s="72">
        <v>24.64</v>
      </c>
      <c r="E34" s="73">
        <v>26.88</v>
      </c>
      <c r="F34" s="72">
        <v>26.88</v>
      </c>
      <c r="G34" s="73">
        <v>31.12</v>
      </c>
      <c r="H34" s="74">
        <f t="shared" si="2"/>
        <v>27.23</v>
      </c>
      <c r="I34" s="74">
        <f t="shared" si="3"/>
        <v>25.674</v>
      </c>
      <c r="J34" s="74">
        <f>G34*0.65</f>
        <v>20.228</v>
      </c>
      <c r="K34" s="75">
        <f t="shared" si="0"/>
        <v>0.10000000000000009</v>
      </c>
      <c r="L34" s="75">
        <f t="shared" si="1"/>
        <v>0.19999999999999996</v>
      </c>
      <c r="M34" s="75">
        <f t="shared" si="5"/>
        <v>0</v>
      </c>
      <c r="N34" s="75">
        <f t="shared" si="5"/>
        <v>0.15773809523809534</v>
      </c>
    </row>
    <row r="35" spans="1:14" ht="15">
      <c r="A35" s="70">
        <v>34</v>
      </c>
      <c r="B35" s="71" t="s">
        <v>34</v>
      </c>
      <c r="C35" s="72">
        <v>21.92</v>
      </c>
      <c r="D35" s="72">
        <v>24.08</v>
      </c>
      <c r="E35" s="73">
        <v>26.304000000000002</v>
      </c>
      <c r="F35" s="72">
        <v>26.304000000000002</v>
      </c>
      <c r="G35" s="72">
        <v>26.304000000000002</v>
      </c>
      <c r="H35" s="74">
        <f t="shared" si="2"/>
        <v>23.016000000000002</v>
      </c>
      <c r="I35" s="74">
        <f t="shared" si="3"/>
        <v>21.7008</v>
      </c>
      <c r="J35" s="74">
        <f t="shared" si="4"/>
        <v>17.097600000000003</v>
      </c>
      <c r="K35" s="75">
        <f t="shared" si="0"/>
        <v>0.0985401459854014</v>
      </c>
      <c r="L35" s="75">
        <f t="shared" si="1"/>
        <v>0.19999999999999996</v>
      </c>
      <c r="M35" s="75">
        <f t="shared" si="5"/>
        <v>0</v>
      </c>
      <c r="N35" s="75">
        <f t="shared" si="5"/>
        <v>0</v>
      </c>
    </row>
    <row r="36" spans="1:14" ht="15">
      <c r="A36" s="70">
        <v>35</v>
      </c>
      <c r="B36" s="71" t="s">
        <v>35</v>
      </c>
      <c r="C36" s="72">
        <v>9.6</v>
      </c>
      <c r="D36" s="72">
        <v>10.560000000000002</v>
      </c>
      <c r="E36" s="73">
        <v>10.560000000000002</v>
      </c>
      <c r="F36" s="72">
        <v>10.560000000000002</v>
      </c>
      <c r="G36" s="72">
        <v>10.560000000000002</v>
      </c>
      <c r="H36" s="74">
        <f t="shared" si="2"/>
        <v>9.240000000000002</v>
      </c>
      <c r="I36" s="74">
        <f t="shared" si="3"/>
        <v>8.712000000000002</v>
      </c>
      <c r="J36" s="74">
        <f t="shared" si="4"/>
        <v>6.864000000000002</v>
      </c>
      <c r="K36" s="75">
        <f t="shared" si="0"/>
        <v>0.10000000000000031</v>
      </c>
      <c r="L36" s="75">
        <f t="shared" si="1"/>
        <v>0.10000000000000031</v>
      </c>
      <c r="M36" s="75">
        <f t="shared" si="5"/>
        <v>0</v>
      </c>
      <c r="N36" s="75">
        <f t="shared" si="5"/>
        <v>0</v>
      </c>
    </row>
    <row r="37" spans="1:14" ht="15">
      <c r="A37" s="70">
        <v>36</v>
      </c>
      <c r="B37" s="71" t="s">
        <v>36</v>
      </c>
      <c r="C37" s="72">
        <v>9.2</v>
      </c>
      <c r="D37" s="72">
        <v>10.08</v>
      </c>
      <c r="E37" s="72">
        <v>9.2</v>
      </c>
      <c r="F37" s="72">
        <v>9.2</v>
      </c>
      <c r="G37" s="72">
        <v>9.2</v>
      </c>
      <c r="H37" s="74">
        <f t="shared" si="2"/>
        <v>8.049999999999999</v>
      </c>
      <c r="I37" s="74">
        <f t="shared" si="3"/>
        <v>7.589999999999999</v>
      </c>
      <c r="J37" s="74">
        <f t="shared" si="4"/>
        <v>5.9799999999999995</v>
      </c>
      <c r="K37" s="75">
        <f t="shared" si="0"/>
        <v>0.09565217391304359</v>
      </c>
      <c r="L37" s="75">
        <f t="shared" si="1"/>
        <v>0</v>
      </c>
      <c r="M37" s="75">
        <f t="shared" si="5"/>
        <v>0</v>
      </c>
      <c r="N37" s="75">
        <f t="shared" si="5"/>
        <v>0</v>
      </c>
    </row>
    <row r="38" spans="1:14" ht="15">
      <c r="A38" s="70">
        <v>37</v>
      </c>
      <c r="B38" s="71" t="s">
        <v>37</v>
      </c>
      <c r="C38" s="72">
        <v>4.8</v>
      </c>
      <c r="D38" s="72">
        <v>5.280000000000001</v>
      </c>
      <c r="E38" s="73">
        <v>5.280000000000001</v>
      </c>
      <c r="F38" s="72">
        <v>5.280000000000001</v>
      </c>
      <c r="G38" s="73">
        <v>6.32</v>
      </c>
      <c r="H38" s="74">
        <f t="shared" si="2"/>
        <v>5.53</v>
      </c>
      <c r="I38" s="74">
        <f t="shared" si="3"/>
        <v>5.2139999999999995</v>
      </c>
      <c r="J38" s="74">
        <f t="shared" si="4"/>
        <v>4.1080000000000005</v>
      </c>
      <c r="K38" s="75">
        <f t="shared" si="0"/>
        <v>0.10000000000000031</v>
      </c>
      <c r="L38" s="75">
        <f t="shared" si="1"/>
        <v>0.10000000000000031</v>
      </c>
      <c r="M38" s="75">
        <f t="shared" si="5"/>
        <v>0</v>
      </c>
      <c r="N38" s="75">
        <f t="shared" si="5"/>
        <v>0.1969696969696968</v>
      </c>
    </row>
    <row r="39" spans="1:14" ht="15">
      <c r="A39" s="70">
        <v>38</v>
      </c>
      <c r="B39" s="71" t="s">
        <v>38</v>
      </c>
      <c r="C39" s="72">
        <v>13.92</v>
      </c>
      <c r="D39" s="72">
        <v>15.44</v>
      </c>
      <c r="E39" s="73">
        <v>16.704</v>
      </c>
      <c r="F39" s="72">
        <v>16.704</v>
      </c>
      <c r="G39" s="73">
        <v>19.68</v>
      </c>
      <c r="H39" s="74">
        <f t="shared" si="2"/>
        <v>17.22</v>
      </c>
      <c r="I39" s="74">
        <f t="shared" si="3"/>
        <v>16.236</v>
      </c>
      <c r="J39" s="74">
        <f t="shared" si="4"/>
        <v>12.792</v>
      </c>
      <c r="K39" s="75">
        <f t="shared" si="0"/>
        <v>0.10919540229885061</v>
      </c>
      <c r="L39" s="75">
        <f t="shared" si="1"/>
        <v>0.19999999999999996</v>
      </c>
      <c r="M39" s="75">
        <f t="shared" si="5"/>
        <v>0</v>
      </c>
      <c r="N39" s="75">
        <f t="shared" si="5"/>
        <v>0.17816091954022983</v>
      </c>
    </row>
    <row r="40" spans="1:14" ht="15">
      <c r="A40" s="70">
        <v>39</v>
      </c>
      <c r="B40" s="71" t="s">
        <v>39</v>
      </c>
      <c r="C40" s="72">
        <v>9.6</v>
      </c>
      <c r="D40" s="72">
        <v>10.560000000000002</v>
      </c>
      <c r="E40" s="73">
        <v>10.560000000000002</v>
      </c>
      <c r="F40" s="72">
        <v>10.560000000000002</v>
      </c>
      <c r="G40" s="73">
        <v>13.52</v>
      </c>
      <c r="H40" s="74">
        <f t="shared" si="2"/>
        <v>11.83</v>
      </c>
      <c r="I40" s="74">
        <f>G40*0.825</f>
        <v>11.154</v>
      </c>
      <c r="J40" s="74">
        <f t="shared" si="4"/>
        <v>8.788</v>
      </c>
      <c r="K40" s="75">
        <f t="shared" si="0"/>
        <v>0.10000000000000031</v>
      </c>
      <c r="L40" s="75">
        <f t="shared" si="1"/>
        <v>0.10000000000000031</v>
      </c>
      <c r="M40" s="75">
        <f t="shared" si="5"/>
        <v>0</v>
      </c>
      <c r="N40" s="75">
        <f t="shared" si="5"/>
        <v>0.28030303030303005</v>
      </c>
    </row>
    <row r="41" spans="1:14" ht="15">
      <c r="A41" s="70">
        <v>40</v>
      </c>
      <c r="B41" s="71" t="s">
        <v>40</v>
      </c>
      <c r="C41" s="72">
        <v>5.12</v>
      </c>
      <c r="D41" s="72">
        <v>5.12</v>
      </c>
      <c r="E41" s="72">
        <v>5.12</v>
      </c>
      <c r="F41" s="72">
        <v>5.12</v>
      </c>
      <c r="G41" s="72">
        <v>5.12</v>
      </c>
      <c r="H41" s="74">
        <f t="shared" si="2"/>
        <v>4.48</v>
      </c>
      <c r="I41" s="74">
        <f t="shared" si="3"/>
        <v>4.224</v>
      </c>
      <c r="J41" s="74">
        <f t="shared" si="4"/>
        <v>3.3280000000000003</v>
      </c>
      <c r="K41" s="75">
        <f t="shared" si="0"/>
        <v>0</v>
      </c>
      <c r="L41" s="75">
        <f t="shared" si="1"/>
        <v>0</v>
      </c>
      <c r="M41" s="75">
        <f t="shared" si="5"/>
        <v>0</v>
      </c>
      <c r="N41" s="75">
        <f t="shared" si="5"/>
        <v>0</v>
      </c>
    </row>
    <row r="42" spans="1:14" ht="15">
      <c r="A42" s="70">
        <v>41</v>
      </c>
      <c r="B42" s="71" t="s">
        <v>41</v>
      </c>
      <c r="C42" s="72">
        <v>3.3</v>
      </c>
      <c r="D42" s="72">
        <v>5.44</v>
      </c>
      <c r="E42" s="73">
        <v>3.696</v>
      </c>
      <c r="F42" s="73">
        <v>3.3</v>
      </c>
      <c r="G42" s="72">
        <v>3.3</v>
      </c>
      <c r="H42" s="74">
        <f t="shared" si="2"/>
        <v>2.8874999999999997</v>
      </c>
      <c r="I42" s="74">
        <f t="shared" si="3"/>
        <v>2.7224999999999997</v>
      </c>
      <c r="J42" s="74">
        <f t="shared" si="4"/>
        <v>2.145</v>
      </c>
      <c r="K42" s="75">
        <f t="shared" si="0"/>
        <v>0.6484848484848487</v>
      </c>
      <c r="L42" s="75">
        <f t="shared" si="1"/>
        <v>0.1200000000000001</v>
      </c>
      <c r="M42" s="75">
        <f t="shared" si="5"/>
        <v>-0.1071428571428572</v>
      </c>
      <c r="N42" s="75">
        <f t="shared" si="5"/>
        <v>0</v>
      </c>
    </row>
    <row r="43" spans="1:14" ht="15">
      <c r="A43" s="70">
        <v>42</v>
      </c>
      <c r="B43" s="71" t="s">
        <v>42</v>
      </c>
      <c r="C43" s="72">
        <v>4.32</v>
      </c>
      <c r="D43" s="72">
        <v>6.8</v>
      </c>
      <c r="E43" s="73">
        <v>5.4</v>
      </c>
      <c r="F43" s="73">
        <v>4.32</v>
      </c>
      <c r="G43" s="72">
        <v>4.32</v>
      </c>
      <c r="H43" s="74">
        <f t="shared" si="2"/>
        <v>3.7800000000000002</v>
      </c>
      <c r="I43" s="74">
        <f t="shared" si="3"/>
        <v>3.564</v>
      </c>
      <c r="J43" s="74">
        <f t="shared" si="4"/>
        <v>2.8080000000000003</v>
      </c>
      <c r="K43" s="75">
        <f t="shared" si="0"/>
        <v>0.574074074074074</v>
      </c>
      <c r="L43" s="75">
        <f t="shared" si="1"/>
        <v>0.25</v>
      </c>
      <c r="M43" s="75">
        <f t="shared" si="5"/>
        <v>-0.19999999999999996</v>
      </c>
      <c r="N43" s="75">
        <f t="shared" si="5"/>
        <v>0</v>
      </c>
    </row>
    <row r="44" spans="1:14" ht="15">
      <c r="A44" s="70">
        <v>43</v>
      </c>
      <c r="B44" s="71" t="s">
        <v>43</v>
      </c>
      <c r="C44" s="72">
        <v>31.44</v>
      </c>
      <c r="D44" s="72">
        <v>34</v>
      </c>
      <c r="E44" s="73">
        <v>34.584</v>
      </c>
      <c r="F44" s="72">
        <v>34.584</v>
      </c>
      <c r="G44" s="72">
        <v>34.584</v>
      </c>
      <c r="H44" s="74">
        <f t="shared" si="2"/>
        <v>30.261000000000003</v>
      </c>
      <c r="I44" s="74">
        <f t="shared" si="3"/>
        <v>28.5318</v>
      </c>
      <c r="J44" s="74">
        <f t="shared" si="4"/>
        <v>22.4796</v>
      </c>
      <c r="K44" s="75">
        <f t="shared" si="0"/>
        <v>0.08142493638676851</v>
      </c>
      <c r="L44" s="75">
        <f t="shared" si="1"/>
        <v>0.10000000000000009</v>
      </c>
      <c r="M44" s="75">
        <f t="shared" si="5"/>
        <v>0</v>
      </c>
      <c r="N44" s="75">
        <f t="shared" si="5"/>
        <v>0</v>
      </c>
    </row>
    <row r="45" spans="1:14" ht="15">
      <c r="A45" s="70">
        <v>44</v>
      </c>
      <c r="B45" s="71" t="s">
        <v>44</v>
      </c>
      <c r="C45" s="72">
        <v>60.08</v>
      </c>
      <c r="D45" s="72">
        <v>66</v>
      </c>
      <c r="E45" s="73">
        <v>66</v>
      </c>
      <c r="F45" s="72">
        <v>66</v>
      </c>
      <c r="G45" s="72">
        <v>66</v>
      </c>
      <c r="H45" s="74">
        <f t="shared" si="2"/>
        <v>57.75</v>
      </c>
      <c r="I45" s="74">
        <f t="shared" si="3"/>
        <v>54.449999999999996</v>
      </c>
      <c r="J45" s="74">
        <f t="shared" si="4"/>
        <v>42.9</v>
      </c>
      <c r="K45" s="75">
        <f t="shared" si="0"/>
        <v>0.09853528628495334</v>
      </c>
      <c r="L45" s="75">
        <f t="shared" si="1"/>
        <v>0.09853528628495334</v>
      </c>
      <c r="M45" s="75">
        <f t="shared" si="5"/>
        <v>0</v>
      </c>
      <c r="N45" s="75">
        <f t="shared" si="5"/>
        <v>0</v>
      </c>
    </row>
    <row r="46" spans="1:14" ht="15">
      <c r="A46" s="70">
        <v>45</v>
      </c>
      <c r="B46" s="78" t="s">
        <v>45</v>
      </c>
      <c r="C46" s="72">
        <v>12</v>
      </c>
      <c r="D46" s="72">
        <v>22</v>
      </c>
      <c r="E46" s="73">
        <v>15.600000000000001</v>
      </c>
      <c r="F46" s="72">
        <v>15.600000000000001</v>
      </c>
      <c r="G46" s="72">
        <v>15.600000000000001</v>
      </c>
      <c r="H46" s="74">
        <f t="shared" si="2"/>
        <v>13.650000000000002</v>
      </c>
      <c r="I46" s="74">
        <f t="shared" si="3"/>
        <v>12.870000000000001</v>
      </c>
      <c r="J46" s="74">
        <f t="shared" si="4"/>
        <v>10.14</v>
      </c>
      <c r="K46" s="75">
        <f t="shared" si="0"/>
        <v>0.8333333333333333</v>
      </c>
      <c r="L46" s="75">
        <f t="shared" si="1"/>
        <v>0.30000000000000004</v>
      </c>
      <c r="M46" s="75">
        <f t="shared" si="5"/>
        <v>0</v>
      </c>
      <c r="N46" s="75">
        <f t="shared" si="5"/>
        <v>0</v>
      </c>
    </row>
    <row r="47" spans="1:14" ht="15">
      <c r="A47" s="104" t="s">
        <v>46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79"/>
    </row>
    <row r="48" spans="1:14" ht="15">
      <c r="A48" s="70">
        <v>46</v>
      </c>
      <c r="B48" s="78" t="s">
        <v>47</v>
      </c>
      <c r="C48" s="80">
        <v>6.72</v>
      </c>
      <c r="D48" s="73">
        <v>7.44</v>
      </c>
      <c r="E48" s="80">
        <v>7.44</v>
      </c>
      <c r="F48" s="80">
        <v>7.44</v>
      </c>
      <c r="G48" s="80">
        <v>7.44</v>
      </c>
      <c r="H48" s="74">
        <f>G48*0.875</f>
        <v>6.510000000000001</v>
      </c>
      <c r="I48" s="74">
        <f>G48*0.825</f>
        <v>6.138</v>
      </c>
      <c r="J48" s="74">
        <f>G48*0.65</f>
        <v>4.836</v>
      </c>
      <c r="K48" s="75">
        <f>E48/C48-100%</f>
        <v>0.1071428571428572</v>
      </c>
      <c r="L48" s="75">
        <f>D48/C48-100%</f>
        <v>0.1071428571428572</v>
      </c>
      <c r="M48" s="75">
        <f t="shared" si="5"/>
        <v>0</v>
      </c>
      <c r="N48" s="75">
        <f t="shared" si="5"/>
        <v>0</v>
      </c>
    </row>
    <row r="49" spans="1:14" ht="15">
      <c r="A49" s="70">
        <v>47</v>
      </c>
      <c r="B49" s="78" t="s">
        <v>48</v>
      </c>
      <c r="C49" s="80">
        <v>0.8</v>
      </c>
      <c r="D49" s="73">
        <v>0.88</v>
      </c>
      <c r="E49" s="80">
        <v>0.88</v>
      </c>
      <c r="F49" s="80">
        <v>0.88</v>
      </c>
      <c r="G49" s="80">
        <v>0.88</v>
      </c>
      <c r="H49" s="74">
        <f>G49*0.875</f>
        <v>0.77</v>
      </c>
      <c r="I49" s="74">
        <f>G49*0.825</f>
        <v>0.726</v>
      </c>
      <c r="J49" s="74">
        <f>G49*0.65</f>
        <v>0.5720000000000001</v>
      </c>
      <c r="K49" s="75">
        <f>E49/C49-100%</f>
        <v>0.09999999999999987</v>
      </c>
      <c r="L49" s="75">
        <f>D49/C49-100%</f>
        <v>0.09999999999999987</v>
      </c>
      <c r="M49" s="75">
        <f t="shared" si="5"/>
        <v>0</v>
      </c>
      <c r="N49" s="75">
        <f t="shared" si="5"/>
        <v>0</v>
      </c>
    </row>
    <row r="50" ht="15.75" thickBot="1"/>
    <row r="51" spans="1:2" ht="16.5" thickBot="1" thickTop="1">
      <c r="A51" s="1"/>
      <c r="B51" s="64" t="s">
        <v>130</v>
      </c>
    </row>
    <row r="52" ht="15.75" thickTop="1"/>
  </sheetData>
  <mergeCells count="1">
    <mergeCell ref="A47:M47"/>
  </mergeCells>
  <printOptions/>
  <pageMargins left="0.1968503937007874" right="0.15748031496062992" top="1.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Begunovich&amp;Co</dc:creator>
  <cp:keywords/>
  <dc:description/>
  <cp:lastModifiedBy>market</cp:lastModifiedBy>
  <cp:lastPrinted>2014-05-30T06:49:22Z</cp:lastPrinted>
  <dcterms:created xsi:type="dcterms:W3CDTF">2014-02-28T14:15:43Z</dcterms:created>
  <dcterms:modified xsi:type="dcterms:W3CDTF">2014-06-02T09:17:26Z</dcterms:modified>
  <cp:category/>
  <cp:version/>
  <cp:contentType/>
  <cp:contentStatus/>
</cp:coreProperties>
</file>