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3770" activeTab="0"/>
  </bookViews>
  <sheets>
    <sheet name="UA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<sst xmlns="http://schemas.openxmlformats.org/spreadsheetml/2006/main" count="207" uniqueCount="177">
  <si>
    <t>Україна</t>
  </si>
  <si>
    <t>www.ecomplus.com.ua</t>
  </si>
  <si>
    <t xml:space="preserve">Товариство з обмежною відповідальністю </t>
  </si>
  <si>
    <t>ecom-plus@mail.ru</t>
  </si>
  <si>
    <t xml:space="preserve">"ЕКОМ-ПЛЮС" </t>
  </si>
  <si>
    <t>т/ф</t>
  </si>
  <si>
    <t>+38 061 284 13 56</t>
  </si>
  <si>
    <t xml:space="preserve">69065, м. Запоріжжя, вул. Бетховена, 18 </t>
  </si>
  <si>
    <t>т/м</t>
  </si>
  <si>
    <t>+38 050 484 55 51</t>
  </si>
  <si>
    <t>ЄДРПОУ 33378294, ІПН 333782908285, св-во 11718689</t>
  </si>
  <si>
    <t>+38 050 650 97 00</t>
  </si>
  <si>
    <t>МФО 300528, п/р 26007201351326, АТ ОТП Банк, м. Київ</t>
  </si>
  <si>
    <t>+38 099 000 01 37</t>
  </si>
  <si>
    <t>Прайс-лист на електроди для електродугового зварювання, різання, наплавки</t>
  </si>
  <si>
    <t>Для вуглецевих і низколегованих сталей</t>
  </si>
  <si>
    <t>Для сварки высоколегированных сталей</t>
  </si>
  <si>
    <t>Марка</t>
  </si>
  <si>
    <t>Тип за ГОСТ 9467-75</t>
  </si>
  <si>
    <t>Цена грн/кг с НДС</t>
  </si>
  <si>
    <t>Тип за ГОСТ        10052-75</t>
  </si>
  <si>
    <t>4; 5; 6</t>
  </si>
  <si>
    <t>Э-46</t>
  </si>
  <si>
    <t>рутилове покриття</t>
  </si>
  <si>
    <t>ОЗЛ-8</t>
  </si>
  <si>
    <t>07Х20Н9</t>
  </si>
  <si>
    <t>АНО-4</t>
  </si>
  <si>
    <t>ОЗЛ-14</t>
  </si>
  <si>
    <t>Э-07Х20Н9</t>
  </si>
  <si>
    <t>АНО-21</t>
  </si>
  <si>
    <t>НИАТ-1</t>
  </si>
  <si>
    <t>Э-08Х17Н8М2</t>
  </si>
  <si>
    <t>АНО-36</t>
  </si>
  <si>
    <t>ЦЛ-11</t>
  </si>
  <si>
    <t>Э-08Х20Н9Г2Б</t>
  </si>
  <si>
    <t>МР-3</t>
  </si>
  <si>
    <t>ЦТ-15</t>
  </si>
  <si>
    <t>Э-08Х19Н10Г2Б</t>
  </si>
  <si>
    <t>ОЗС-12</t>
  </si>
  <si>
    <t>НИИ-48Г</t>
  </si>
  <si>
    <t>Э-10Х20Н9Г6С</t>
  </si>
  <si>
    <t>АНО-4И ільменіт</t>
  </si>
  <si>
    <t>ОЗЛ-6</t>
  </si>
  <si>
    <t>Э-10Х25Н13Г2</t>
  </si>
  <si>
    <t>МР-3И   ільменіт</t>
  </si>
  <si>
    <t>ЗИО-8</t>
  </si>
  <si>
    <t>АНО-6</t>
  </si>
  <si>
    <t>Э-42</t>
  </si>
  <si>
    <t>НЖ-13</t>
  </si>
  <si>
    <t>Э-09Х19Н10Г2М2Б</t>
  </si>
  <si>
    <t>основне покриття</t>
  </si>
  <si>
    <t>ЭА-400/10У</t>
  </si>
  <si>
    <t>Э-07Х19Н11М3Г2Ф</t>
  </si>
  <si>
    <t>УОНИ 13/45</t>
  </si>
  <si>
    <t>Э-42А</t>
  </si>
  <si>
    <t>ЭА-400/10Т</t>
  </si>
  <si>
    <t>УОНИ 13/55</t>
  </si>
  <si>
    <t>Э-50А</t>
  </si>
  <si>
    <t>ЭА-898/21Б</t>
  </si>
  <si>
    <t>10Х19Н10Г2МБ2Ф</t>
  </si>
  <si>
    <t>УОНИ 13/65</t>
  </si>
  <si>
    <t>Э-60</t>
  </si>
  <si>
    <t>ЭА-606/11</t>
  </si>
  <si>
    <t>Э-08Х19Н9Ф2С2</t>
  </si>
  <si>
    <t>ЦЛ-4</t>
  </si>
  <si>
    <t>Э-06Х19Н11Г2М2</t>
  </si>
  <si>
    <t>Для легованих сталей</t>
  </si>
  <si>
    <t>ЦТ-1</t>
  </si>
  <si>
    <t>Э-09Х16Н8Г3М3Ф</t>
  </si>
  <si>
    <t>ЭА-395/9</t>
  </si>
  <si>
    <t>Э-11Х15Н25М6АГ2</t>
  </si>
  <si>
    <t>УОНИ 13/85</t>
  </si>
  <si>
    <t>Э-85</t>
  </si>
  <si>
    <t>ЭА-981/15</t>
  </si>
  <si>
    <t>Э-09Х15Н25М6АГ2Ф</t>
  </si>
  <si>
    <t>ОЗШ-1</t>
  </si>
  <si>
    <t>Э-100</t>
  </si>
  <si>
    <t>НИАТ-5</t>
  </si>
  <si>
    <t>ОЗЛ-25Б</t>
  </si>
  <si>
    <t>Э-10Х20Н70Г2М2Б2В</t>
  </si>
  <si>
    <t>Для теплостійких сталей</t>
  </si>
  <si>
    <t>ОЗЛ-17У</t>
  </si>
  <si>
    <t>Э-03Х23Н27М3Д3Г2Б</t>
  </si>
  <si>
    <t>ВИИМ-1</t>
  </si>
  <si>
    <t>Э-08Х20Н60М14В</t>
  </si>
  <si>
    <t>дог</t>
  </si>
  <si>
    <t>ТМУ-21У</t>
  </si>
  <si>
    <t>АНЖР-2</t>
  </si>
  <si>
    <t>Э-06Х25Н40М7</t>
  </si>
  <si>
    <t>ТМЛ-1У</t>
  </si>
  <si>
    <t>Э-09Х1М</t>
  </si>
  <si>
    <t>ЦТ-28</t>
  </si>
  <si>
    <t>Э-08Х14Н65М15В4Г2</t>
  </si>
  <si>
    <t>ТМЛ-3У</t>
  </si>
  <si>
    <t>Э-09Х1МФ</t>
  </si>
  <si>
    <t>ЦУ-5</t>
  </si>
  <si>
    <t>Для наплави</t>
  </si>
  <si>
    <t>ЦЛ-39</t>
  </si>
  <si>
    <t>ОЗН-300</t>
  </si>
  <si>
    <t>11ГЗС</t>
  </si>
  <si>
    <t>270÷350  НВ</t>
  </si>
  <si>
    <t>Для чавуна, міди та мідних сплавів</t>
  </si>
  <si>
    <t>ОЗН-400</t>
  </si>
  <si>
    <t>15Г4С</t>
  </si>
  <si>
    <t>350÷430  НВ</t>
  </si>
  <si>
    <t>НР-70</t>
  </si>
  <si>
    <t>Э-30Г2ХМ</t>
  </si>
  <si>
    <t>34÷36      HRC</t>
  </si>
  <si>
    <t>ЦЧ-4</t>
  </si>
  <si>
    <t>FeVMnSi</t>
  </si>
  <si>
    <t>Э-16Г2ХМ</t>
  </si>
  <si>
    <t>320÷365  НВ</t>
  </si>
  <si>
    <t>ОЗЧ-2</t>
  </si>
  <si>
    <t>CuNiMn</t>
  </si>
  <si>
    <t>ЭН-60М</t>
  </si>
  <si>
    <t>Э-70Х3СМТ</t>
  </si>
  <si>
    <t>53÷61      HRC</t>
  </si>
  <si>
    <t>Комсомолец-100</t>
  </si>
  <si>
    <t>CuMnSi</t>
  </si>
  <si>
    <t>ОЗН-6</t>
  </si>
  <si>
    <t>90Х4Г2С3Р</t>
  </si>
  <si>
    <t>57÷60      HRC</t>
  </si>
  <si>
    <t>АНЦ/ОЗМ-3</t>
  </si>
  <si>
    <t>Cu</t>
  </si>
  <si>
    <t>ОЗН-7</t>
  </si>
  <si>
    <t xml:space="preserve">75Х5Н2СФР </t>
  </si>
  <si>
    <t>53÷58      HRC</t>
  </si>
  <si>
    <t>ОЗБ-2М</t>
  </si>
  <si>
    <t>CuSnMnNi</t>
  </si>
  <si>
    <t>Т-590</t>
  </si>
  <si>
    <t>Э-320Х25С2ГР</t>
  </si>
  <si>
    <t>58÷64      HRC</t>
  </si>
  <si>
    <t>МНЧ-2</t>
  </si>
  <si>
    <t>NiCuMn</t>
  </si>
  <si>
    <t>Т-620</t>
  </si>
  <si>
    <t>Э-320Х23С2ГРТ</t>
  </si>
  <si>
    <t>57÷63      HRC</t>
  </si>
  <si>
    <t>ОЗИ-1</t>
  </si>
  <si>
    <t>Э-80Х4В18Ф2</t>
  </si>
  <si>
    <t>58÷62      HRC</t>
  </si>
  <si>
    <t xml:space="preserve">Для різання будь-яких металів і сплавів </t>
  </si>
  <si>
    <t>ОЗИ-3</t>
  </si>
  <si>
    <t>Э-90Х4М4ВФ</t>
  </si>
  <si>
    <t>59÷64      HRC</t>
  </si>
  <si>
    <t>ВСН-6</t>
  </si>
  <si>
    <t>Э-110Х14В13Ф2</t>
  </si>
  <si>
    <t>51÷56      HRC</t>
  </si>
  <si>
    <t>АНР-2М-З</t>
  </si>
  <si>
    <t>ЦИ-1М</t>
  </si>
  <si>
    <t>Э-80В18Х4Ф</t>
  </si>
  <si>
    <t>58÷61      HRC</t>
  </si>
  <si>
    <t>АНР-3</t>
  </si>
  <si>
    <t>КПИ-РИ-1</t>
  </si>
  <si>
    <t>100М7Х4ФТ</t>
  </si>
  <si>
    <t>59÷62      HRC</t>
  </si>
  <si>
    <t>ОЗР-1</t>
  </si>
  <si>
    <t>ВСН-8</t>
  </si>
  <si>
    <t>120В12Х8Г</t>
  </si>
  <si>
    <t>ОЗШ-6</t>
  </si>
  <si>
    <t>10Х33Н11М3СГ</t>
  </si>
  <si>
    <t>51÷57      HRC</t>
  </si>
  <si>
    <t xml:space="preserve">Для алюминію - виробництва корпорації Böhler </t>
  </si>
  <si>
    <t>ОЗШ-8</t>
  </si>
  <si>
    <t>11Х31М3ГСЮФ</t>
  </si>
  <si>
    <t>діаметри електродів Böhler:</t>
  </si>
  <si>
    <t>ЦН-12М</t>
  </si>
  <si>
    <t>Э-13Х16Н8М5С5Г4Б</t>
  </si>
  <si>
    <t>39÷51      HRC</t>
  </si>
  <si>
    <t>UTP-48</t>
  </si>
  <si>
    <t>AlSi</t>
  </si>
  <si>
    <t>ЦН-6Л</t>
  </si>
  <si>
    <t>Э-08Х17Н8С6Г</t>
  </si>
  <si>
    <t>Виготовляєм електроди не вказані в прайс-листі, орієнтовна мінімальна партія - 200кг.</t>
  </si>
  <si>
    <t xml:space="preserve">У виробництві використовуються матеріали вищого гатунку. Електроди пакуються по 5; 2,5; 1кг.  </t>
  </si>
  <si>
    <t>Ціни на продукцію можуть коригуватись виходячи з цін на сировину.</t>
  </si>
  <si>
    <t>ecomplus - електроди для народу</t>
  </si>
  <si>
    <t>Фасування по 2.5кг - плюс 0.6 грн/кг від стандартної ціни, по 1.0 кг - плюс 1,2 грн/кг.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</si>
</sst>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8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18">
      <alignment/>
      <protection/>
    </xf>
    <xf numFmtId="0" fontId="5" fillId="0" borderId="0" xfId="18" applyFont="1" applyAlignment="1">
      <alignment horizontal="left"/>
      <protection/>
    </xf>
    <xf numFmtId="0" fontId="2" fillId="0" borderId="0" xfId="18" applyAlignment="1">
      <alignment horizontal="left"/>
      <protection/>
    </xf>
    <xf numFmtId="0" fontId="6" fillId="0" borderId="0" xfId="18" applyFont="1">
      <alignment/>
      <protection/>
    </xf>
    <xf numFmtId="0" fontId="2" fillId="0" borderId="0" xfId="18" applyFont="1" applyAlignment="1">
      <alignment horizontal="left"/>
      <protection/>
    </xf>
    <xf numFmtId="49" fontId="2" fillId="0" borderId="0" xfId="18" applyNumberFormat="1" applyAlignment="1">
      <alignment horizontal="left"/>
      <protection/>
    </xf>
    <xf numFmtId="0" fontId="2" fillId="0" borderId="0" xfId="18" applyFont="1">
      <alignment/>
      <protection/>
    </xf>
    <xf numFmtId="0" fontId="2" fillId="0" borderId="0" xfId="18" applyAlignment="1">
      <alignment horizontal="center" vertical="center" wrapText="1"/>
      <protection/>
    </xf>
    <xf numFmtId="0" fontId="5" fillId="0" borderId="0" xfId="18" applyFont="1" applyAlignment="1">
      <alignment horizontal="center" wrapText="1"/>
      <protection/>
    </xf>
    <xf numFmtId="0" fontId="5" fillId="0" borderId="1" xfId="18" applyFont="1" applyBorder="1" applyAlignment="1">
      <alignment horizontal="center"/>
      <protection/>
    </xf>
    <xf numFmtId="0" fontId="5" fillId="0" borderId="2" xfId="18" applyFont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2" fillId="0" borderId="3" xfId="18" applyBorder="1">
      <alignment/>
      <protection/>
    </xf>
    <xf numFmtId="0" fontId="4" fillId="0" borderId="1" xfId="18" applyFont="1" applyBorder="1" applyAlignment="1">
      <alignment horizontal="center" vertical="top"/>
      <protection/>
    </xf>
    <xf numFmtId="0" fontId="4" fillId="0" borderId="4" xfId="18" applyFont="1" applyBorder="1" applyAlignment="1">
      <alignment horizontal="left"/>
      <protection/>
    </xf>
    <xf numFmtId="2" fontId="8" fillId="0" borderId="1" xfId="18" applyNumberFormat="1" applyFont="1" applyBorder="1" applyAlignment="1">
      <alignment horizontal="center" vertical="center"/>
      <protection/>
    </xf>
    <xf numFmtId="2" fontId="8" fillId="0" borderId="5" xfId="18" applyNumberFormat="1" applyFont="1" applyBorder="1" applyAlignment="1">
      <alignment horizontal="center" vertical="center"/>
      <protection/>
    </xf>
    <xf numFmtId="0" fontId="2" fillId="0" borderId="6" xfId="18" applyBorder="1">
      <alignment/>
      <protection/>
    </xf>
    <xf numFmtId="0" fontId="4" fillId="0" borderId="0" xfId="18" applyFont="1">
      <alignment/>
      <protection/>
    </xf>
    <xf numFmtId="2" fontId="8" fillId="0" borderId="2" xfId="18" applyNumberFormat="1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left"/>
      <protection/>
    </xf>
    <xf numFmtId="0" fontId="2" fillId="0" borderId="7" xfId="18" applyBorder="1">
      <alignment/>
      <protection/>
    </xf>
    <xf numFmtId="0" fontId="4" fillId="0" borderId="8" xfId="18" applyFont="1" applyBorder="1" applyAlignment="1">
      <alignment horizontal="center" vertical="top"/>
      <protection/>
    </xf>
    <xf numFmtId="2" fontId="8" fillId="0" borderId="8" xfId="18" applyNumberFormat="1" applyFont="1" applyBorder="1" applyAlignment="1">
      <alignment horizontal="center" vertical="center"/>
      <protection/>
    </xf>
    <xf numFmtId="2" fontId="8" fillId="0" borderId="9" xfId="18" applyNumberFormat="1" applyFont="1" applyBorder="1" applyAlignment="1">
      <alignment horizontal="center" vertical="center"/>
      <protection/>
    </xf>
    <xf numFmtId="0" fontId="2" fillId="0" borderId="10" xfId="18" applyFont="1" applyBorder="1">
      <alignment/>
      <protection/>
    </xf>
    <xf numFmtId="0" fontId="4" fillId="0" borderId="11" xfId="18" applyFont="1" applyBorder="1" applyAlignment="1">
      <alignment horizontal="center" vertical="top"/>
      <protection/>
    </xf>
    <xf numFmtId="2" fontId="8" fillId="0" borderId="12" xfId="18" applyNumberFormat="1" applyFont="1" applyBorder="1" applyAlignment="1">
      <alignment horizontal="center" vertical="center"/>
      <protection/>
    </xf>
    <xf numFmtId="2" fontId="8" fillId="0" borderId="13" xfId="18" applyNumberFormat="1" applyFont="1" applyBorder="1" applyAlignment="1">
      <alignment horizontal="center" vertical="center"/>
      <protection/>
    </xf>
    <xf numFmtId="0" fontId="2" fillId="0" borderId="6" xfId="18" applyFont="1" applyBorder="1">
      <alignment/>
      <protection/>
    </xf>
    <xf numFmtId="0" fontId="4" fillId="0" borderId="1" xfId="18" applyFont="1" applyBorder="1" applyAlignment="1">
      <alignment horizontal="center"/>
      <protection/>
    </xf>
    <xf numFmtId="0" fontId="2" fillId="0" borderId="14" xfId="18" applyFont="1" applyBorder="1">
      <alignment/>
      <protection/>
    </xf>
    <xf numFmtId="0" fontId="4" fillId="0" borderId="15" xfId="18" applyFont="1" applyBorder="1" applyAlignment="1">
      <alignment horizontal="center"/>
      <protection/>
    </xf>
    <xf numFmtId="2" fontId="8" fillId="0" borderId="15" xfId="18" applyNumberFormat="1" applyFont="1" applyBorder="1" applyAlignment="1">
      <alignment horizontal="center" vertical="center"/>
      <protection/>
    </xf>
    <xf numFmtId="2" fontId="8" fillId="0" borderId="16" xfId="18" applyNumberFormat="1" applyFont="1" applyBorder="1" applyAlignment="1">
      <alignment horizontal="center" vertical="center"/>
      <protection/>
    </xf>
    <xf numFmtId="0" fontId="2" fillId="0" borderId="10" xfId="18" applyBorder="1">
      <alignment/>
      <protection/>
    </xf>
    <xf numFmtId="0" fontId="4" fillId="0" borderId="12" xfId="18" applyFont="1" applyBorder="1" applyAlignment="1">
      <alignment horizontal="right"/>
      <protection/>
    </xf>
    <xf numFmtId="0" fontId="2" fillId="0" borderId="14" xfId="18" applyBorder="1">
      <alignment/>
      <protection/>
    </xf>
    <xf numFmtId="0" fontId="2" fillId="0" borderId="17" xfId="18" applyBorder="1">
      <alignment/>
      <protection/>
    </xf>
    <xf numFmtId="0" fontId="2" fillId="0" borderId="11" xfId="18" applyBorder="1">
      <alignment/>
      <protection/>
    </xf>
    <xf numFmtId="0" fontId="2" fillId="0" borderId="11" xfId="18" applyBorder="1" applyAlignment="1">
      <alignment horizontal="center"/>
      <protection/>
    </xf>
    <xf numFmtId="0" fontId="8" fillId="0" borderId="1" xfId="18" applyFont="1" applyBorder="1" applyAlignment="1">
      <alignment horizontal="center" vertical="center"/>
      <protection/>
    </xf>
    <xf numFmtId="0" fontId="8" fillId="0" borderId="2" xfId="18" applyFont="1" applyBorder="1" applyAlignment="1">
      <alignment horizontal="center" vertical="center"/>
      <protection/>
    </xf>
    <xf numFmtId="0" fontId="4" fillId="0" borderId="1" xfId="18" applyFont="1" applyBorder="1" applyAlignment="1">
      <alignment horizontal="left" vertical="center"/>
      <protection/>
    </xf>
    <xf numFmtId="0" fontId="4" fillId="0" borderId="15" xfId="18" applyFont="1" applyBorder="1" applyAlignment="1">
      <alignment horizontal="left"/>
      <protection/>
    </xf>
    <xf numFmtId="0" fontId="8" fillId="0" borderId="15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center" vertical="center"/>
      <protection/>
    </xf>
    <xf numFmtId="0" fontId="4" fillId="0" borderId="15" xfId="18" applyFont="1" applyBorder="1" applyAlignment="1">
      <alignment horizontal="left" vertical="center"/>
      <protection/>
    </xf>
    <xf numFmtId="0" fontId="4" fillId="0" borderId="1" xfId="18" applyFont="1" applyBorder="1">
      <alignment/>
      <protection/>
    </xf>
    <xf numFmtId="0" fontId="4" fillId="0" borderId="18" xfId="18" applyFont="1" applyBorder="1">
      <alignment/>
      <protection/>
    </xf>
    <xf numFmtId="0" fontId="4" fillId="0" borderId="19" xfId="18" applyFont="1" applyBorder="1" applyAlignment="1">
      <alignment horizontal="center"/>
      <protection/>
    </xf>
    <xf numFmtId="0" fontId="4" fillId="0" borderId="19" xfId="18" applyFont="1" applyBorder="1">
      <alignment/>
      <protection/>
    </xf>
    <xf numFmtId="0" fontId="4" fillId="0" borderId="0" xfId="18" applyFont="1" applyBorder="1">
      <alignment/>
      <protection/>
    </xf>
    <xf numFmtId="2" fontId="4" fillId="0" borderId="1" xfId="18" applyNumberFormat="1" applyFont="1" applyBorder="1" applyAlignment="1">
      <alignment horizontal="center" vertical="center"/>
      <protection/>
    </xf>
    <xf numFmtId="2" fontId="4" fillId="0" borderId="2" xfId="18" applyNumberFormat="1" applyFont="1" applyBorder="1">
      <alignment/>
      <protection/>
    </xf>
    <xf numFmtId="0" fontId="4" fillId="0" borderId="8" xfId="18" applyFont="1" applyBorder="1">
      <alignment/>
      <protection/>
    </xf>
    <xf numFmtId="2" fontId="4" fillId="0" borderId="9" xfId="18" applyNumberFormat="1" applyFont="1" applyBorder="1">
      <alignment/>
      <protection/>
    </xf>
    <xf numFmtId="0" fontId="4" fillId="0" borderId="15" xfId="18" applyFont="1" applyBorder="1">
      <alignment/>
      <protection/>
    </xf>
    <xf numFmtId="2" fontId="4" fillId="0" borderId="15" xfId="18" applyNumberFormat="1" applyFont="1" applyBorder="1" applyAlignment="1">
      <alignment horizontal="center" vertical="center"/>
      <protection/>
    </xf>
    <xf numFmtId="2" fontId="4" fillId="0" borderId="16" xfId="18" applyNumberFormat="1" applyFont="1" applyBorder="1">
      <alignment/>
      <protection/>
    </xf>
    <xf numFmtId="0" fontId="2" fillId="0" borderId="1" xfId="18" applyBorder="1">
      <alignment/>
      <protection/>
    </xf>
    <xf numFmtId="0" fontId="8" fillId="0" borderId="1" xfId="18" applyFont="1" applyBorder="1">
      <alignment/>
      <protection/>
    </xf>
    <xf numFmtId="2" fontId="8" fillId="0" borderId="2" xfId="18" applyNumberFormat="1" applyFont="1" applyBorder="1">
      <alignment/>
      <protection/>
    </xf>
    <xf numFmtId="0" fontId="2" fillId="0" borderId="15" xfId="18" applyBorder="1">
      <alignment/>
      <protection/>
    </xf>
    <xf numFmtId="0" fontId="8" fillId="0" borderId="15" xfId="18" applyFont="1" applyBorder="1">
      <alignment/>
      <protection/>
    </xf>
    <xf numFmtId="2" fontId="8" fillId="0" borderId="16" xfId="18" applyNumberFormat="1" applyFont="1" applyBorder="1">
      <alignment/>
      <protection/>
    </xf>
    <xf numFmtId="0" fontId="4" fillId="0" borderId="20" xfId="18" applyFont="1" applyBorder="1" applyAlignment="1">
      <alignment horizontal="center" vertical="center" wrapText="1"/>
      <protection/>
    </xf>
    <xf numFmtId="0" fontId="4" fillId="0" borderId="21" xfId="18" applyFont="1" applyBorder="1" applyAlignment="1">
      <alignment horizontal="center" vertical="center" wrapText="1"/>
      <protection/>
    </xf>
    <xf numFmtId="180" fontId="8" fillId="0" borderId="15" xfId="18" applyNumberFormat="1" applyFont="1" applyBorder="1" applyAlignment="1">
      <alignment horizontal="center" vertical="center"/>
      <protection/>
    </xf>
    <xf numFmtId="180" fontId="8" fillId="0" borderId="16" xfId="18" applyNumberFormat="1" applyFont="1" applyBorder="1" applyAlignment="1">
      <alignment horizontal="center" vertical="center"/>
      <protection/>
    </xf>
    <xf numFmtId="0" fontId="4" fillId="0" borderId="22" xfId="18" applyFont="1" applyBorder="1">
      <alignment/>
      <protection/>
    </xf>
    <xf numFmtId="0" fontId="4" fillId="0" borderId="23" xfId="18" applyFont="1" applyBorder="1">
      <alignment/>
      <protection/>
    </xf>
    <xf numFmtId="0" fontId="2" fillId="0" borderId="24" xfId="18" applyFont="1" applyBorder="1" applyAlignment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5" fillId="0" borderId="25" xfId="18" applyFont="1" applyBorder="1" applyAlignment="1">
      <alignment horizontal="center"/>
      <protection/>
    </xf>
    <xf numFmtId="0" fontId="5" fillId="0" borderId="26" xfId="18" applyFont="1" applyBorder="1" applyAlignment="1">
      <alignment horizontal="center"/>
      <protection/>
    </xf>
    <xf numFmtId="0" fontId="5" fillId="0" borderId="27" xfId="18" applyFont="1" applyBorder="1" applyAlignment="1">
      <alignment horizontal="center"/>
      <protection/>
    </xf>
    <xf numFmtId="0" fontId="5" fillId="0" borderId="28" xfId="18" applyNumberFormat="1" applyFont="1" applyBorder="1" applyAlignment="1">
      <alignment horizontal="center" wrapText="1"/>
      <protection/>
    </xf>
    <xf numFmtId="0" fontId="5" fillId="0" borderId="0" xfId="18" applyNumberFormat="1" applyFont="1" applyBorder="1" applyAlignment="1">
      <alignment horizontal="center" wrapText="1"/>
      <protection/>
    </xf>
    <xf numFmtId="0" fontId="5" fillId="0" borderId="29" xfId="18" applyNumberFormat="1" applyFont="1" applyBorder="1" applyAlignment="1">
      <alignment horizontal="center" wrapText="1"/>
      <protection/>
    </xf>
    <xf numFmtId="0" fontId="5" fillId="0" borderId="30" xfId="18" applyFont="1" applyBorder="1" applyAlignment="1">
      <alignment horizontal="center"/>
      <protection/>
    </xf>
    <xf numFmtId="0" fontId="2" fillId="0" borderId="20" xfId="18" applyBorder="1" applyAlignment="1">
      <alignment horizontal="center"/>
      <protection/>
    </xf>
    <xf numFmtId="0" fontId="2" fillId="0" borderId="31" xfId="18" applyBorder="1" applyAlignment="1">
      <alignment horizontal="center"/>
      <protection/>
    </xf>
    <xf numFmtId="0" fontId="2" fillId="0" borderId="4" xfId="18" applyFont="1" applyBorder="1" applyAlignment="1">
      <alignment horizontal="center"/>
      <protection/>
    </xf>
    <xf numFmtId="0" fontId="2" fillId="0" borderId="4" xfId="18" applyBorder="1" applyAlignment="1">
      <alignment horizontal="center"/>
      <protection/>
    </xf>
    <xf numFmtId="0" fontId="2" fillId="0" borderId="5" xfId="18" applyBorder="1" applyAlignment="1">
      <alignment horizontal="center"/>
      <protection/>
    </xf>
    <xf numFmtId="0" fontId="2" fillId="0" borderId="0" xfId="18" applyFont="1" applyAlignment="1">
      <alignment horizontal="center" wrapText="1"/>
      <protection/>
    </xf>
    <xf numFmtId="0" fontId="2" fillId="0" borderId="0" xfId="18" applyFont="1" applyAlignment="1">
      <alignment horizontal="center"/>
      <protection/>
    </xf>
    <xf numFmtId="0" fontId="5" fillId="0" borderId="6" xfId="18" applyFont="1" applyBorder="1" applyAlignment="1">
      <alignment horizontal="center" wrapText="1"/>
      <protection/>
    </xf>
    <xf numFmtId="0" fontId="2" fillId="0" borderId="6" xfId="18" applyBorder="1" applyAlignment="1">
      <alignment wrapText="1"/>
      <protection/>
    </xf>
    <xf numFmtId="0" fontId="4" fillId="0" borderId="1" xfId="18" applyFont="1" applyBorder="1" applyAlignment="1">
      <alignment horizontal="center" wrapText="1"/>
      <protection/>
    </xf>
    <xf numFmtId="0" fontId="5" fillId="0" borderId="32" xfId="18" applyFont="1" applyBorder="1" applyAlignment="1">
      <alignment horizontal="center" vertical="center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0" fontId="5" fillId="0" borderId="33" xfId="18" applyFont="1" applyBorder="1" applyAlignment="1">
      <alignment horizontal="center" vertical="center" wrapText="1"/>
      <protection/>
    </xf>
    <xf numFmtId="0" fontId="5" fillId="0" borderId="34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0" fontId="5" fillId="0" borderId="35" xfId="18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18" applyFont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 wrapText="1"/>
      <protection/>
    </xf>
    <xf numFmtId="0" fontId="5" fillId="0" borderId="7" xfId="18" applyFont="1" applyBorder="1" applyAlignment="1">
      <alignment horizontal="center" vertical="center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37" xfId="18" applyFont="1" applyBorder="1" applyAlignment="1">
      <alignment/>
      <protection/>
    </xf>
    <xf numFmtId="0" fontId="5" fillId="0" borderId="17" xfId="18" applyFont="1" applyBorder="1" applyAlignment="1">
      <alignment/>
      <protection/>
    </xf>
    <xf numFmtId="0" fontId="5" fillId="0" borderId="38" xfId="18" applyFont="1" applyBorder="1" applyAlignment="1">
      <alignment/>
      <protection/>
    </xf>
    <xf numFmtId="0" fontId="5" fillId="0" borderId="6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2" fillId="0" borderId="39" xfId="18" applyFont="1" applyBorder="1" applyAlignment="1">
      <alignment horizontal="center"/>
      <protection/>
    </xf>
    <xf numFmtId="0" fontId="2" fillId="0" borderId="40" xfId="18" applyBorder="1" applyAlignment="1">
      <alignment horizontal="center"/>
      <protection/>
    </xf>
    <xf numFmtId="0" fontId="2" fillId="0" borderId="13" xfId="18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5" fillId="0" borderId="24" xfId="18" applyFont="1" applyBorder="1" applyAlignment="1">
      <alignment horizontal="center" vertical="center"/>
      <protection/>
    </xf>
    <xf numFmtId="0" fontId="5" fillId="0" borderId="20" xfId="18" applyFont="1" applyBorder="1" applyAlignment="1">
      <alignment horizontal="center" vertical="center"/>
      <protection/>
    </xf>
    <xf numFmtId="0" fontId="5" fillId="0" borderId="21" xfId="18" applyFont="1" applyBorder="1" applyAlignment="1">
      <alignment horizontal="center" vertical="center"/>
      <protection/>
    </xf>
    <xf numFmtId="14" fontId="5" fillId="0" borderId="17" xfId="18" applyNumberFormat="1" applyFont="1" applyBorder="1" applyAlignment="1">
      <alignment/>
      <protection/>
    </xf>
    <xf numFmtId="0" fontId="5" fillId="0" borderId="1" xfId="18" applyFont="1" applyBorder="1" applyAlignment="1">
      <alignment horizontal="center" wrapText="1"/>
      <protection/>
    </xf>
    <xf numFmtId="0" fontId="5" fillId="0" borderId="2" xfId="18" applyFont="1" applyBorder="1" applyAlignment="1">
      <alignment horizontal="center" wrapText="1"/>
      <protection/>
    </xf>
    <xf numFmtId="0" fontId="7" fillId="0" borderId="0" xfId="18" applyFont="1" applyAlignment="1">
      <alignment horizontal="center"/>
      <protection/>
    </xf>
    <xf numFmtId="0" fontId="0" fillId="0" borderId="0" xfId="18" applyFont="1" applyAlignment="1">
      <alignment horizontal="center"/>
      <protection/>
    </xf>
    <xf numFmtId="0" fontId="2" fillId="0" borderId="41" xfId="18" applyBorder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ай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400050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38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sP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талог"/>
      <sheetName val="Прайс"/>
      <sheetName val="UA"/>
      <sheetName val="БП"/>
      <sheetName val="Цены"/>
      <sheetName val="Материалы"/>
      <sheetName val="Шаблон"/>
      <sheetName val="1"/>
      <sheetName val="3"/>
      <sheetName val="2"/>
      <sheetName val="10Г2"/>
      <sheetName val="16Г2ХМ"/>
      <sheetName val="70Х3СМТ"/>
      <sheetName val="80В18Х4Ф"/>
      <sheetName val="90Х4Г2С3Р"/>
      <sheetName val="320Х25С2ГР"/>
      <sheetName val="110Х14В13Ф2"/>
      <sheetName val="08Х17Н8С6Г"/>
      <sheetName val="5"/>
      <sheetName val="РЕЗ"/>
      <sheetName val="ЧУГ"/>
      <sheetName val="ЦМ"/>
      <sheetName val="42"/>
      <sheetName val="42А"/>
      <sheetName val="46-АНО"/>
      <sheetName val="46-ОЗС"/>
      <sheetName val="46-МР"/>
      <sheetName val="E6013"/>
      <sheetName val="46А"/>
      <sheetName val="50"/>
      <sheetName val="50А"/>
      <sheetName val="50А1"/>
      <sheetName val="EV"/>
      <sheetName val="55-60"/>
      <sheetName val="70-85"/>
      <sheetName val="100-150"/>
      <sheetName val="09М"/>
      <sheetName val="09Х1М"/>
      <sheetName val="09Х1МФ"/>
      <sheetName val="10Х3М1БФ"/>
      <sheetName val="10ХН2ГМ"/>
      <sheetName val="12Х13"/>
      <sheetName val="12Х11НМФ"/>
      <sheetName val="07Х20Н9"/>
      <sheetName val="08Х16Н8М2"/>
      <sheetName val="10Х17Н13С4"/>
      <sheetName val="02Х19Н9Б"/>
      <sheetName val="09Х16Н8Г3М3Ф"/>
      <sheetName val="08Х24Н12Г3СТ"/>
      <sheetName val="10Х25Н13Г2Б"/>
      <sheetName val="02Х19Н18Г5АМ3"/>
      <sheetName val="04Х10Н60М24"/>
      <sheetName val="03Х23Н27М3Д3Г2Б"/>
      <sheetName val="10Х23Н9Г6С2"/>
      <sheetName val="10Х24Н60М10В13"/>
      <sheetName val="10Х16Н35Г6М3В7ТЮ"/>
      <sheetName val="10Х23Н20Г"/>
      <sheetName val="6"/>
      <sheetName val="7"/>
      <sheetName val="8"/>
      <sheetName val="9"/>
      <sheetName val="11"/>
      <sheetName val="10"/>
      <sheetName val="ЧУГУН"/>
      <sheetName val="РЕЗКА"/>
      <sheetName val="АНП-1"/>
      <sheetName val="Без НДС"/>
      <sheetName val="Химия_Эл"/>
      <sheetName val="АБВГ"/>
      <sheetName val="Стали"/>
      <sheetName val="Химия_Пров"/>
      <sheetName val="Расход"/>
      <sheetName val="АНО-4"/>
      <sheetName val="АНО-1"/>
      <sheetName val="АНО-3"/>
      <sheetName val="АНО-5"/>
      <sheetName val="АНО-6"/>
      <sheetName val="АНО-4ж"/>
      <sheetName val="АНО-4+"/>
      <sheetName val="АНО-21"/>
    </sheetNames>
    <sheetDataSet>
      <sheetData sheetId="4">
        <row r="6">
          <cell r="L6">
            <v>15.48</v>
          </cell>
        </row>
        <row r="26">
          <cell r="L26">
            <v>15.48</v>
          </cell>
        </row>
        <row r="34">
          <cell r="L34">
            <v>16.44</v>
          </cell>
        </row>
        <row r="39">
          <cell r="L39">
            <v>16.98</v>
          </cell>
        </row>
        <row r="45">
          <cell r="L45">
            <v>17.52</v>
          </cell>
        </row>
        <row r="54">
          <cell r="L54">
            <v>16.5</v>
          </cell>
        </row>
        <row r="57">
          <cell r="L57">
            <v>14.7</v>
          </cell>
        </row>
        <row r="87">
          <cell r="L87">
            <v>20.4</v>
          </cell>
        </row>
        <row r="91">
          <cell r="L91">
            <v>16.02</v>
          </cell>
        </row>
        <row r="94">
          <cell r="L94">
            <v>24.42</v>
          </cell>
        </row>
        <row r="113">
          <cell r="L113">
            <v>18</v>
          </cell>
        </row>
        <row r="124">
          <cell r="L124">
            <v>25.2</v>
          </cell>
        </row>
        <row r="129">
          <cell r="L129">
            <v>30.299999999999997</v>
          </cell>
        </row>
        <row r="150">
          <cell r="L150">
            <v>27.48</v>
          </cell>
        </row>
        <row r="153">
          <cell r="L153">
            <v>27.599999999999998</v>
          </cell>
        </row>
        <row r="156">
          <cell r="L156">
            <v>34.68</v>
          </cell>
        </row>
        <row r="186">
          <cell r="L186">
            <v>70.68</v>
          </cell>
        </row>
        <row r="187">
          <cell r="L187">
            <v>79.38000000000001</v>
          </cell>
        </row>
        <row r="191">
          <cell r="L191">
            <v>96.3</v>
          </cell>
        </row>
        <row r="193">
          <cell r="L193">
            <v>79.68</v>
          </cell>
        </row>
        <row r="199">
          <cell r="L199">
            <v>99.3</v>
          </cell>
        </row>
        <row r="206">
          <cell r="L206">
            <v>77.7</v>
          </cell>
        </row>
        <row r="222">
          <cell r="L222">
            <v>78.6</v>
          </cell>
        </row>
        <row r="223">
          <cell r="L223">
            <v>79.92</v>
          </cell>
        </row>
        <row r="225">
          <cell r="L225">
            <v>83.58</v>
          </cell>
        </row>
        <row r="229">
          <cell r="L229">
            <v>100.74</v>
          </cell>
        </row>
        <row r="234">
          <cell r="L234">
            <v>98.04</v>
          </cell>
        </row>
        <row r="236">
          <cell r="L236">
            <v>98.1</v>
          </cell>
        </row>
        <row r="247">
          <cell r="L247">
            <v>88.62</v>
          </cell>
        </row>
        <row r="255">
          <cell r="L255">
            <v>257.34000000000003</v>
          </cell>
        </row>
        <row r="256">
          <cell r="L256">
            <v>257.22</v>
          </cell>
        </row>
        <row r="257">
          <cell r="L257">
            <v>260.52000000000004</v>
          </cell>
        </row>
        <row r="262">
          <cell r="L262">
            <v>446.94000000000005</v>
          </cell>
        </row>
        <row r="273">
          <cell r="L273">
            <v>253.14000000000001</v>
          </cell>
        </row>
        <row r="275">
          <cell r="L275">
            <v>137.4</v>
          </cell>
        </row>
        <row r="306">
          <cell r="L306">
            <v>25.44</v>
          </cell>
        </row>
        <row r="310">
          <cell r="L310">
            <v>26.52</v>
          </cell>
        </row>
        <row r="311">
          <cell r="L311">
            <v>32.28</v>
          </cell>
        </row>
        <row r="321">
          <cell r="L321">
            <v>48.78000000000001</v>
          </cell>
        </row>
        <row r="325">
          <cell r="L325">
            <v>29.22</v>
          </cell>
        </row>
        <row r="337">
          <cell r="L337">
            <v>187.08</v>
          </cell>
        </row>
        <row r="338">
          <cell r="L338">
            <v>261.42</v>
          </cell>
        </row>
        <row r="341">
          <cell r="L341">
            <v>221.94000000000003</v>
          </cell>
        </row>
        <row r="342">
          <cell r="L342">
            <v>220.44000000000003</v>
          </cell>
        </row>
        <row r="343">
          <cell r="L343">
            <v>116.28</v>
          </cell>
        </row>
        <row r="351">
          <cell r="L351">
            <v>29.52</v>
          </cell>
        </row>
        <row r="352">
          <cell r="L352">
            <v>42.18</v>
          </cell>
        </row>
        <row r="357">
          <cell r="L357">
            <v>34.440000000000005</v>
          </cell>
        </row>
        <row r="358">
          <cell r="L358">
            <v>32.940000000000005</v>
          </cell>
        </row>
        <row r="365">
          <cell r="L365">
            <v>179.4</v>
          </cell>
        </row>
        <row r="366">
          <cell r="L366">
            <v>173.4</v>
          </cell>
        </row>
        <row r="371">
          <cell r="L371">
            <v>76.08</v>
          </cell>
        </row>
        <row r="385">
          <cell r="L385">
            <v>142.74</v>
          </cell>
        </row>
        <row r="386">
          <cell r="L386">
            <v>122.03999999999999</v>
          </cell>
        </row>
        <row r="390">
          <cell r="L390">
            <v>421.92</v>
          </cell>
        </row>
        <row r="395">
          <cell r="L395">
            <v>75.24</v>
          </cell>
        </row>
        <row r="396">
          <cell r="L396">
            <v>155.4</v>
          </cell>
        </row>
        <row r="397">
          <cell r="L397">
            <v>447.54</v>
          </cell>
        </row>
        <row r="402">
          <cell r="L402">
            <v>17.64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3"/>
  <sheetViews>
    <sheetView tabSelected="1" workbookViewId="0" topLeftCell="A1">
      <selection activeCell="M62" sqref="M62"/>
    </sheetView>
  </sheetViews>
  <sheetFormatPr defaultColWidth="9.140625" defaultRowHeight="12.75"/>
  <cols>
    <col min="1" max="1" width="0.5625" style="1" customWidth="1"/>
    <col min="2" max="2" width="15.00390625" style="1" customWidth="1"/>
    <col min="3" max="3" width="9.57421875" style="1" customWidth="1"/>
    <col min="4" max="7" width="5.7109375" style="1" customWidth="1"/>
    <col min="8" max="8" width="0.42578125" style="1" customWidth="1"/>
    <col min="9" max="9" width="10.8515625" style="1" customWidth="1"/>
    <col min="10" max="10" width="16.00390625" style="1" customWidth="1"/>
    <col min="11" max="14" width="6.140625" style="1" customWidth="1"/>
    <col min="15" max="16384" width="9.140625" style="1" customWidth="1"/>
  </cols>
  <sheetData>
    <row r="1" spans="4:19" ht="12.75">
      <c r="D1" s="75" t="s">
        <v>0</v>
      </c>
      <c r="E1" s="76"/>
      <c r="F1" s="76"/>
      <c r="G1" s="76"/>
      <c r="H1" s="76"/>
      <c r="I1" s="76"/>
      <c r="J1" s="77"/>
      <c r="K1" s="2" t="s">
        <v>1</v>
      </c>
      <c r="L1" s="3"/>
      <c r="M1" s="3"/>
      <c r="N1" s="3"/>
      <c r="Q1" s="4"/>
      <c r="R1" s="3"/>
      <c r="S1" s="3"/>
    </row>
    <row r="2" spans="3:20" ht="12.75" customHeight="1">
      <c r="C2" s="3"/>
      <c r="D2" s="78" t="s">
        <v>2</v>
      </c>
      <c r="E2" s="79"/>
      <c r="F2" s="79"/>
      <c r="G2" s="79"/>
      <c r="H2" s="79"/>
      <c r="I2" s="79"/>
      <c r="J2" s="80"/>
      <c r="K2" s="2" t="s">
        <v>3</v>
      </c>
      <c r="Q2" s="3"/>
      <c r="R2" s="3"/>
      <c r="S2" s="3"/>
      <c r="T2" s="3"/>
    </row>
    <row r="3" spans="3:14" ht="12.75" customHeight="1">
      <c r="C3" s="3"/>
      <c r="D3" s="81" t="s">
        <v>4</v>
      </c>
      <c r="E3" s="82"/>
      <c r="F3" s="82"/>
      <c r="G3" s="82"/>
      <c r="H3" s="82"/>
      <c r="I3" s="82"/>
      <c r="J3" s="83"/>
      <c r="K3" s="5" t="s">
        <v>5</v>
      </c>
      <c r="L3" s="6" t="s">
        <v>6</v>
      </c>
      <c r="M3" s="3"/>
      <c r="N3" s="3"/>
    </row>
    <row r="4" spans="3:14" ht="12.75">
      <c r="C4" s="3"/>
      <c r="D4" s="87" t="s">
        <v>7</v>
      </c>
      <c r="E4" s="88"/>
      <c r="F4" s="88"/>
      <c r="G4" s="88"/>
      <c r="H4" s="88"/>
      <c r="I4" s="88"/>
      <c r="J4" s="88"/>
      <c r="K4" s="3" t="s">
        <v>8</v>
      </c>
      <c r="L4" s="6" t="s">
        <v>9</v>
      </c>
      <c r="M4" s="3"/>
      <c r="N4" s="3"/>
    </row>
    <row r="5" spans="3:14" ht="12.75">
      <c r="C5" s="3"/>
      <c r="D5" s="129" t="s">
        <v>10</v>
      </c>
      <c r="E5" s="130"/>
      <c r="F5" s="130"/>
      <c r="G5" s="130"/>
      <c r="H5" s="130"/>
      <c r="I5" s="130"/>
      <c r="J5" s="130"/>
      <c r="K5" s="3" t="s">
        <v>8</v>
      </c>
      <c r="L5" s="6" t="s">
        <v>11</v>
      </c>
      <c r="M5" s="3"/>
      <c r="N5" s="3"/>
    </row>
    <row r="6" spans="3:12" ht="12.75">
      <c r="C6" s="3"/>
      <c r="D6" s="131" t="s">
        <v>12</v>
      </c>
      <c r="E6" s="131"/>
      <c r="F6" s="131"/>
      <c r="G6" s="131"/>
      <c r="H6" s="131"/>
      <c r="I6" s="131"/>
      <c r="J6" s="131"/>
      <c r="K6" s="3" t="s">
        <v>8</v>
      </c>
      <c r="L6" s="6" t="s">
        <v>13</v>
      </c>
    </row>
    <row r="7" spans="2:16" ht="12.75">
      <c r="B7" s="111" t="s">
        <v>14</v>
      </c>
      <c r="C7" s="112"/>
      <c r="D7" s="112"/>
      <c r="E7" s="112"/>
      <c r="F7" s="112"/>
      <c r="G7" s="112"/>
      <c r="H7" s="112"/>
      <c r="I7" s="112"/>
      <c r="J7" s="112"/>
      <c r="K7" s="113"/>
      <c r="L7" s="126">
        <v>41375</v>
      </c>
      <c r="M7" s="112"/>
      <c r="N7" s="113"/>
      <c r="P7" s="7"/>
    </row>
    <row r="9" spans="2:14" ht="12.75">
      <c r="B9" s="92" t="s">
        <v>15</v>
      </c>
      <c r="C9" s="93"/>
      <c r="D9" s="93"/>
      <c r="E9" s="93"/>
      <c r="F9" s="93"/>
      <c r="G9" s="94"/>
      <c r="H9" s="8"/>
      <c r="I9" s="92" t="s">
        <v>16</v>
      </c>
      <c r="J9" s="93"/>
      <c r="K9" s="93"/>
      <c r="L9" s="93"/>
      <c r="M9" s="93"/>
      <c r="N9" s="94"/>
    </row>
    <row r="10" spans="2:14" ht="12.75">
      <c r="B10" s="95"/>
      <c r="C10" s="96"/>
      <c r="D10" s="96"/>
      <c r="E10" s="96"/>
      <c r="F10" s="96"/>
      <c r="G10" s="97"/>
      <c r="H10" s="8"/>
      <c r="I10" s="95"/>
      <c r="J10" s="96"/>
      <c r="K10" s="96"/>
      <c r="L10" s="96"/>
      <c r="M10" s="96"/>
      <c r="N10" s="97"/>
    </row>
    <row r="11" spans="2:14" ht="12.75">
      <c r="B11" s="89" t="s">
        <v>17</v>
      </c>
      <c r="C11" s="91" t="s">
        <v>18</v>
      </c>
      <c r="D11" s="127" t="s">
        <v>19</v>
      </c>
      <c r="E11" s="127"/>
      <c r="F11" s="127"/>
      <c r="G11" s="128"/>
      <c r="H11" s="9"/>
      <c r="I11" s="89" t="s">
        <v>17</v>
      </c>
      <c r="J11" s="91" t="s">
        <v>20</v>
      </c>
      <c r="K11" s="127" t="s">
        <v>19</v>
      </c>
      <c r="L11" s="127"/>
      <c r="M11" s="127"/>
      <c r="N11" s="128"/>
    </row>
    <row r="12" spans="2:14" ht="12.75" customHeight="1">
      <c r="B12" s="90"/>
      <c r="C12" s="91"/>
      <c r="D12" s="10">
        <v>2</v>
      </c>
      <c r="E12" s="10">
        <v>2.5</v>
      </c>
      <c r="F12" s="10">
        <v>3</v>
      </c>
      <c r="G12" s="11" t="s">
        <v>21</v>
      </c>
      <c r="H12" s="12"/>
      <c r="I12" s="90"/>
      <c r="J12" s="91"/>
      <c r="K12" s="10">
        <v>2</v>
      </c>
      <c r="L12" s="10">
        <v>2.5</v>
      </c>
      <c r="M12" s="10">
        <v>3</v>
      </c>
      <c r="N12" s="11" t="s">
        <v>21</v>
      </c>
    </row>
    <row r="13" spans="2:14" ht="12.75">
      <c r="B13" s="13"/>
      <c r="C13" s="14" t="s">
        <v>22</v>
      </c>
      <c r="D13" s="84" t="s">
        <v>23</v>
      </c>
      <c r="E13" s="85"/>
      <c r="F13" s="85"/>
      <c r="G13" s="86"/>
      <c r="H13" s="12"/>
      <c r="I13" s="13" t="s">
        <v>24</v>
      </c>
      <c r="J13" s="15" t="s">
        <v>25</v>
      </c>
      <c r="K13" s="16">
        <f aca="true" t="shared" si="0" ref="K13:K32">N13+6</f>
        <v>76.68</v>
      </c>
      <c r="L13" s="16">
        <f aca="true" t="shared" si="1" ref="L13:L32">N13+3</f>
        <v>73.68</v>
      </c>
      <c r="M13" s="16">
        <f aca="true" t="shared" si="2" ref="M13:M32">N13+0.3</f>
        <v>70.98</v>
      </c>
      <c r="N13" s="17">
        <f>'[1]Цены'!L186</f>
        <v>70.68</v>
      </c>
    </row>
    <row r="14" spans="2:14" ht="12.75">
      <c r="B14" s="18" t="s">
        <v>26</v>
      </c>
      <c r="C14" s="19"/>
      <c r="D14" s="16">
        <f aca="true" t="shared" si="3" ref="D14:D21">G14+6</f>
        <v>22.44</v>
      </c>
      <c r="E14" s="16">
        <f aca="true" t="shared" si="4" ref="E14:E21">G14+3</f>
        <v>19.44</v>
      </c>
      <c r="F14" s="16">
        <f aca="true" t="shared" si="5" ref="F14:F21">G14+0.3</f>
        <v>16.740000000000002</v>
      </c>
      <c r="G14" s="20">
        <f>'[1]Цены'!L34</f>
        <v>16.44</v>
      </c>
      <c r="I14" s="13" t="s">
        <v>27</v>
      </c>
      <c r="J14" s="15" t="s">
        <v>28</v>
      </c>
      <c r="K14" s="16">
        <f t="shared" si="0"/>
        <v>85.38000000000001</v>
      </c>
      <c r="L14" s="16">
        <f t="shared" si="1"/>
        <v>82.38000000000001</v>
      </c>
      <c r="M14" s="16">
        <f t="shared" si="2"/>
        <v>79.68</v>
      </c>
      <c r="N14" s="17">
        <f>'[1]Цены'!L187</f>
        <v>79.38000000000001</v>
      </c>
    </row>
    <row r="15" spans="2:14" ht="12.75">
      <c r="B15" s="18" t="s">
        <v>29</v>
      </c>
      <c r="C15" s="14"/>
      <c r="D15" s="16">
        <f t="shared" si="3"/>
        <v>22.98</v>
      </c>
      <c r="E15" s="16">
        <f t="shared" si="4"/>
        <v>19.98</v>
      </c>
      <c r="F15" s="16">
        <f t="shared" si="5"/>
        <v>17.28</v>
      </c>
      <c r="G15" s="20">
        <f>'[1]Цены'!L39</f>
        <v>16.98</v>
      </c>
      <c r="I15" s="18" t="s">
        <v>30</v>
      </c>
      <c r="J15" s="21" t="s">
        <v>31</v>
      </c>
      <c r="K15" s="16">
        <f t="shared" si="0"/>
        <v>102.3</v>
      </c>
      <c r="L15" s="16">
        <f t="shared" si="1"/>
        <v>99.3</v>
      </c>
      <c r="M15" s="16">
        <f t="shared" si="2"/>
        <v>96.6</v>
      </c>
      <c r="N15" s="20">
        <f>'[1]Цены'!L191</f>
        <v>96.3</v>
      </c>
    </row>
    <row r="16" spans="2:14" ht="12.75">
      <c r="B16" s="18" t="s">
        <v>32</v>
      </c>
      <c r="C16" s="14"/>
      <c r="D16" s="16">
        <f t="shared" si="3"/>
        <v>23.52</v>
      </c>
      <c r="E16" s="16">
        <f t="shared" si="4"/>
        <v>20.52</v>
      </c>
      <c r="F16" s="16">
        <f t="shared" si="5"/>
        <v>17.82</v>
      </c>
      <c r="G16" s="20">
        <f>'[1]Цены'!L45</f>
        <v>17.52</v>
      </c>
      <c r="I16" s="18" t="s">
        <v>33</v>
      </c>
      <c r="J16" s="21" t="s">
        <v>34</v>
      </c>
      <c r="K16" s="16">
        <f t="shared" si="0"/>
        <v>84.6</v>
      </c>
      <c r="L16" s="16">
        <f t="shared" si="1"/>
        <v>81.6</v>
      </c>
      <c r="M16" s="16">
        <f t="shared" si="2"/>
        <v>78.89999999999999</v>
      </c>
      <c r="N16" s="20">
        <f>'[1]Цены'!L222</f>
        <v>78.6</v>
      </c>
    </row>
    <row r="17" spans="2:14" ht="12.75">
      <c r="B17" s="18" t="s">
        <v>35</v>
      </c>
      <c r="C17" s="14"/>
      <c r="D17" s="16">
        <f t="shared" si="3"/>
        <v>22.44</v>
      </c>
      <c r="E17" s="16">
        <f t="shared" si="4"/>
        <v>19.44</v>
      </c>
      <c r="F17" s="16">
        <f t="shared" si="5"/>
        <v>16.740000000000002</v>
      </c>
      <c r="G17" s="20">
        <f>G14</f>
        <v>16.44</v>
      </c>
      <c r="I17" s="18" t="s">
        <v>36</v>
      </c>
      <c r="J17" s="21" t="s">
        <v>37</v>
      </c>
      <c r="K17" s="16">
        <f t="shared" si="0"/>
        <v>85.92</v>
      </c>
      <c r="L17" s="16">
        <f t="shared" si="1"/>
        <v>82.92</v>
      </c>
      <c r="M17" s="16">
        <f t="shared" si="2"/>
        <v>80.22</v>
      </c>
      <c r="N17" s="20">
        <f>'[1]Цены'!L223</f>
        <v>79.92</v>
      </c>
    </row>
    <row r="18" spans="2:14" ht="12.75">
      <c r="B18" s="22" t="s">
        <v>38</v>
      </c>
      <c r="C18" s="23"/>
      <c r="D18" s="24">
        <f t="shared" si="3"/>
        <v>22.5</v>
      </c>
      <c r="E18" s="24">
        <f t="shared" si="4"/>
        <v>19.5</v>
      </c>
      <c r="F18" s="24">
        <f t="shared" si="5"/>
        <v>16.8</v>
      </c>
      <c r="G18" s="25">
        <f>'[1]Цены'!L54</f>
        <v>16.5</v>
      </c>
      <c r="I18" s="18" t="s">
        <v>39</v>
      </c>
      <c r="J18" s="21" t="s">
        <v>40</v>
      </c>
      <c r="K18" s="16">
        <f t="shared" si="0"/>
        <v>94.62</v>
      </c>
      <c r="L18" s="16">
        <f t="shared" si="1"/>
        <v>91.62</v>
      </c>
      <c r="M18" s="16">
        <f t="shared" si="2"/>
        <v>88.92</v>
      </c>
      <c r="N18" s="20">
        <f>'[1]Цены'!L247</f>
        <v>88.62</v>
      </c>
    </row>
    <row r="19" spans="2:14" ht="12.75">
      <c r="B19" s="26" t="s">
        <v>41</v>
      </c>
      <c r="C19" s="27" t="s">
        <v>22</v>
      </c>
      <c r="D19" s="28">
        <f t="shared" si="3"/>
        <v>20.7</v>
      </c>
      <c r="E19" s="28">
        <f t="shared" si="4"/>
        <v>17.7</v>
      </c>
      <c r="F19" s="28">
        <f t="shared" si="5"/>
        <v>15</v>
      </c>
      <c r="G19" s="29">
        <f>'[1]Цены'!L57</f>
        <v>14.7</v>
      </c>
      <c r="I19" s="18" t="s">
        <v>42</v>
      </c>
      <c r="J19" s="21" t="s">
        <v>43</v>
      </c>
      <c r="K19" s="16">
        <f t="shared" si="0"/>
        <v>104.1</v>
      </c>
      <c r="L19" s="16">
        <f t="shared" si="1"/>
        <v>101.1</v>
      </c>
      <c r="M19" s="16">
        <f t="shared" si="2"/>
        <v>98.39999999999999</v>
      </c>
      <c r="N19" s="20">
        <f>'[1]Цены'!L236</f>
        <v>98.1</v>
      </c>
    </row>
    <row r="20" spans="2:14" ht="12.75">
      <c r="B20" s="30" t="s">
        <v>44</v>
      </c>
      <c r="C20" s="31" t="s">
        <v>22</v>
      </c>
      <c r="D20" s="16">
        <f t="shared" si="3"/>
        <v>20.7</v>
      </c>
      <c r="E20" s="16">
        <f t="shared" si="4"/>
        <v>17.7</v>
      </c>
      <c r="F20" s="16">
        <f t="shared" si="5"/>
        <v>15</v>
      </c>
      <c r="G20" s="20">
        <f>G19</f>
        <v>14.7</v>
      </c>
      <c r="I20" s="18" t="s">
        <v>45</v>
      </c>
      <c r="J20" s="21" t="s">
        <v>43</v>
      </c>
      <c r="K20" s="16">
        <f t="shared" si="0"/>
        <v>104.04</v>
      </c>
      <c r="L20" s="16">
        <f t="shared" si="1"/>
        <v>101.04</v>
      </c>
      <c r="M20" s="16">
        <f t="shared" si="2"/>
        <v>98.34</v>
      </c>
      <c r="N20" s="20">
        <f>'[1]Цены'!L234</f>
        <v>98.04</v>
      </c>
    </row>
    <row r="21" spans="2:14" ht="12.75">
      <c r="B21" s="32" t="s">
        <v>46</v>
      </c>
      <c r="C21" s="33" t="s">
        <v>47</v>
      </c>
      <c r="D21" s="34">
        <f t="shared" si="3"/>
        <v>21.48</v>
      </c>
      <c r="E21" s="34">
        <f t="shared" si="4"/>
        <v>18.48</v>
      </c>
      <c r="F21" s="34">
        <f t="shared" si="5"/>
        <v>15.780000000000001</v>
      </c>
      <c r="G21" s="35">
        <f>'[1]Цены'!L6</f>
        <v>15.48</v>
      </c>
      <c r="I21" s="18" t="s">
        <v>48</v>
      </c>
      <c r="J21" s="21" t="s">
        <v>49</v>
      </c>
      <c r="K21" s="16">
        <f t="shared" si="0"/>
        <v>105.3</v>
      </c>
      <c r="L21" s="16">
        <f t="shared" si="1"/>
        <v>102.3</v>
      </c>
      <c r="M21" s="16">
        <f t="shared" si="2"/>
        <v>99.6</v>
      </c>
      <c r="N21" s="20">
        <f>'[1]Цены'!L199</f>
        <v>99.3</v>
      </c>
    </row>
    <row r="22" spans="2:14" ht="12.75">
      <c r="B22" s="36"/>
      <c r="C22" s="37"/>
      <c r="D22" s="117" t="s">
        <v>50</v>
      </c>
      <c r="E22" s="118"/>
      <c r="F22" s="118"/>
      <c r="G22" s="119"/>
      <c r="I22" s="18" t="s">
        <v>51</v>
      </c>
      <c r="J22" s="21" t="s">
        <v>52</v>
      </c>
      <c r="K22" s="16">
        <f t="shared" si="0"/>
        <v>106.74</v>
      </c>
      <c r="L22" s="16">
        <f t="shared" si="1"/>
        <v>103.74</v>
      </c>
      <c r="M22" s="16">
        <f t="shared" si="2"/>
        <v>101.03999999999999</v>
      </c>
      <c r="N22" s="20">
        <f>'[1]Цены'!L229</f>
        <v>100.74</v>
      </c>
    </row>
    <row r="23" spans="2:14" ht="12.75">
      <c r="B23" s="18" t="s">
        <v>53</v>
      </c>
      <c r="C23" s="31" t="s">
        <v>54</v>
      </c>
      <c r="D23" s="16">
        <f>G23+6</f>
        <v>21.48</v>
      </c>
      <c r="E23" s="16">
        <f>G23+3</f>
        <v>18.48</v>
      </c>
      <c r="F23" s="16">
        <f>G23+0.3</f>
        <v>15.780000000000001</v>
      </c>
      <c r="G23" s="20">
        <f>'[1]Цены'!L26</f>
        <v>15.48</v>
      </c>
      <c r="I23" s="18" t="s">
        <v>55</v>
      </c>
      <c r="J23" s="21" t="s">
        <v>52</v>
      </c>
      <c r="K23" s="16">
        <f t="shared" si="0"/>
        <v>106.74</v>
      </c>
      <c r="L23" s="16">
        <f t="shared" si="1"/>
        <v>103.74</v>
      </c>
      <c r="M23" s="16">
        <f t="shared" si="2"/>
        <v>101.03999999999999</v>
      </c>
      <c r="N23" s="20">
        <f>'[1]Цены'!L229</f>
        <v>100.74</v>
      </c>
    </row>
    <row r="24" spans="2:14" ht="12.75">
      <c r="B24" s="18" t="s">
        <v>56</v>
      </c>
      <c r="C24" s="31" t="s">
        <v>57</v>
      </c>
      <c r="D24" s="16">
        <f>G24+6</f>
        <v>22.02</v>
      </c>
      <c r="E24" s="16">
        <f>G24+3</f>
        <v>19.02</v>
      </c>
      <c r="F24" s="16">
        <f>G24+0.3</f>
        <v>16.32</v>
      </c>
      <c r="G24" s="20">
        <f>'[1]Цены'!L91</f>
        <v>16.02</v>
      </c>
      <c r="I24" s="18" t="s">
        <v>58</v>
      </c>
      <c r="J24" s="21" t="s">
        <v>59</v>
      </c>
      <c r="K24" s="16">
        <f t="shared" si="0"/>
        <v>143.4</v>
      </c>
      <c r="L24" s="16">
        <f t="shared" si="1"/>
        <v>140.4</v>
      </c>
      <c r="M24" s="16">
        <f t="shared" si="2"/>
        <v>137.70000000000002</v>
      </c>
      <c r="N24" s="20">
        <f>'[1]Цены'!L275</f>
        <v>137.4</v>
      </c>
    </row>
    <row r="25" spans="2:14" ht="12.75">
      <c r="B25" s="38" t="s">
        <v>60</v>
      </c>
      <c r="C25" s="33" t="s">
        <v>61</v>
      </c>
      <c r="D25" s="16">
        <f>G25+6</f>
        <v>24</v>
      </c>
      <c r="E25" s="16">
        <f>G25+3</f>
        <v>21</v>
      </c>
      <c r="F25" s="16">
        <f>G25+0.3</f>
        <v>18.3</v>
      </c>
      <c r="G25" s="35">
        <f>'[1]Цены'!L113</f>
        <v>18</v>
      </c>
      <c r="I25" s="18" t="s">
        <v>62</v>
      </c>
      <c r="J25" s="21" t="s">
        <v>63</v>
      </c>
      <c r="K25" s="16">
        <f t="shared" si="0"/>
        <v>83.7</v>
      </c>
      <c r="L25" s="16">
        <f t="shared" si="1"/>
        <v>80.7</v>
      </c>
      <c r="M25" s="16">
        <f t="shared" si="2"/>
        <v>78</v>
      </c>
      <c r="N25" s="20">
        <f>'[1]Цены'!L206</f>
        <v>77.7</v>
      </c>
    </row>
    <row r="26" spans="2:14" ht="12.75">
      <c r="B26" s="39"/>
      <c r="C26" s="39"/>
      <c r="D26" s="39"/>
      <c r="E26" s="39"/>
      <c r="F26" s="39"/>
      <c r="G26" s="39"/>
      <c r="I26" s="18" t="s">
        <v>64</v>
      </c>
      <c r="J26" s="21" t="s">
        <v>65</v>
      </c>
      <c r="K26" s="16">
        <f t="shared" si="0"/>
        <v>85.68</v>
      </c>
      <c r="L26" s="16">
        <f t="shared" si="1"/>
        <v>82.68</v>
      </c>
      <c r="M26" s="16">
        <f t="shared" si="2"/>
        <v>79.98</v>
      </c>
      <c r="N26" s="20">
        <f>'[1]Цены'!L193</f>
        <v>79.68</v>
      </c>
    </row>
    <row r="27" spans="2:14" ht="12.75">
      <c r="B27" s="105" t="s">
        <v>66</v>
      </c>
      <c r="C27" s="106"/>
      <c r="D27" s="106"/>
      <c r="E27" s="106"/>
      <c r="F27" s="106"/>
      <c r="G27" s="107"/>
      <c r="I27" s="18" t="s">
        <v>67</v>
      </c>
      <c r="J27" s="21" t="s">
        <v>68</v>
      </c>
      <c r="K27" s="16">
        <f t="shared" si="0"/>
        <v>89.58</v>
      </c>
      <c r="L27" s="16">
        <f t="shared" si="1"/>
        <v>86.58</v>
      </c>
      <c r="M27" s="16">
        <f t="shared" si="2"/>
        <v>83.88</v>
      </c>
      <c r="N27" s="20">
        <f>'[1]Цены'!L225</f>
        <v>83.58</v>
      </c>
    </row>
    <row r="28" spans="2:14" ht="12.75">
      <c r="B28" s="108"/>
      <c r="C28" s="109"/>
      <c r="D28" s="109"/>
      <c r="E28" s="109"/>
      <c r="F28" s="109"/>
      <c r="G28" s="110"/>
      <c r="I28" s="18" t="s">
        <v>69</v>
      </c>
      <c r="J28" s="21" t="s">
        <v>70</v>
      </c>
      <c r="K28" s="16">
        <f t="shared" si="0"/>
        <v>263.22</v>
      </c>
      <c r="L28" s="16">
        <f t="shared" si="1"/>
        <v>260.22</v>
      </c>
      <c r="M28" s="16">
        <f t="shared" si="2"/>
        <v>257.52000000000004</v>
      </c>
      <c r="N28" s="20">
        <f>'[1]Цены'!L256</f>
        <v>257.22</v>
      </c>
    </row>
    <row r="29" spans="2:14" ht="12.75">
      <c r="B29" s="18" t="s">
        <v>71</v>
      </c>
      <c r="C29" s="31" t="s">
        <v>72</v>
      </c>
      <c r="D29" s="16"/>
      <c r="E29" s="16"/>
      <c r="F29" s="16">
        <f>G29+0.3</f>
        <v>25.5</v>
      </c>
      <c r="G29" s="20">
        <f>'[1]Цены'!L124</f>
        <v>25.2</v>
      </c>
      <c r="I29" s="18" t="s">
        <v>73</v>
      </c>
      <c r="J29" s="21" t="s">
        <v>74</v>
      </c>
      <c r="K29" s="16">
        <f t="shared" si="0"/>
        <v>266.52000000000004</v>
      </c>
      <c r="L29" s="16">
        <f t="shared" si="1"/>
        <v>263.52000000000004</v>
      </c>
      <c r="M29" s="16">
        <f t="shared" si="2"/>
        <v>260.82000000000005</v>
      </c>
      <c r="N29" s="20">
        <f>'[1]Цены'!L257</f>
        <v>260.52000000000004</v>
      </c>
    </row>
    <row r="30" spans="2:14" ht="12.75">
      <c r="B30" s="38" t="s">
        <v>75</v>
      </c>
      <c r="C30" s="33" t="s">
        <v>76</v>
      </c>
      <c r="D30" s="16"/>
      <c r="E30" s="16"/>
      <c r="F30" s="16">
        <f>G30+0.3</f>
        <v>30.599999999999998</v>
      </c>
      <c r="G30" s="35">
        <f>'[1]Цены'!L129</f>
        <v>30.299999999999997</v>
      </c>
      <c r="I30" s="18" t="s">
        <v>77</v>
      </c>
      <c r="J30" s="21" t="s">
        <v>70</v>
      </c>
      <c r="K30" s="16">
        <f t="shared" si="0"/>
        <v>263.34000000000003</v>
      </c>
      <c r="L30" s="16">
        <f t="shared" si="1"/>
        <v>260.34000000000003</v>
      </c>
      <c r="M30" s="16">
        <f t="shared" si="2"/>
        <v>257.64000000000004</v>
      </c>
      <c r="N30" s="20">
        <f>'[1]Цены'!L255</f>
        <v>257.34000000000003</v>
      </c>
    </row>
    <row r="31" spans="2:14" ht="12.75">
      <c r="B31" s="40"/>
      <c r="C31" s="41"/>
      <c r="D31" s="40"/>
      <c r="E31" s="40"/>
      <c r="F31" s="40"/>
      <c r="G31" s="40"/>
      <c r="I31" s="18" t="s">
        <v>78</v>
      </c>
      <c r="J31" s="21" t="s">
        <v>79</v>
      </c>
      <c r="K31" s="16">
        <f t="shared" si="0"/>
        <v>452.94000000000005</v>
      </c>
      <c r="L31" s="16">
        <f t="shared" si="1"/>
        <v>449.94000000000005</v>
      </c>
      <c r="M31" s="16">
        <f t="shared" si="2"/>
        <v>447.24000000000007</v>
      </c>
      <c r="N31" s="20">
        <f>'[1]Цены'!L262</f>
        <v>446.94000000000005</v>
      </c>
    </row>
    <row r="32" spans="2:14" ht="12.75">
      <c r="B32" s="120" t="s">
        <v>80</v>
      </c>
      <c r="C32" s="121"/>
      <c r="D32" s="121"/>
      <c r="E32" s="121"/>
      <c r="F32" s="121"/>
      <c r="G32" s="122"/>
      <c r="I32" s="18" t="s">
        <v>81</v>
      </c>
      <c r="J32" s="21" t="s">
        <v>82</v>
      </c>
      <c r="K32" s="16">
        <f t="shared" si="0"/>
        <v>259.14</v>
      </c>
      <c r="L32" s="16">
        <f t="shared" si="1"/>
        <v>256.14</v>
      </c>
      <c r="M32" s="16">
        <f t="shared" si="2"/>
        <v>253.44000000000003</v>
      </c>
      <c r="N32" s="20">
        <f>'[1]Цены'!L273</f>
        <v>253.14000000000001</v>
      </c>
    </row>
    <row r="33" spans="2:14" ht="12.75">
      <c r="B33" s="123"/>
      <c r="C33" s="124"/>
      <c r="D33" s="124"/>
      <c r="E33" s="124"/>
      <c r="F33" s="124"/>
      <c r="G33" s="125"/>
      <c r="I33" s="18" t="s">
        <v>83</v>
      </c>
      <c r="J33" s="21" t="s">
        <v>84</v>
      </c>
      <c r="K33" s="42" t="s">
        <v>85</v>
      </c>
      <c r="L33" s="42" t="s">
        <v>85</v>
      </c>
      <c r="M33" s="42" t="s">
        <v>85</v>
      </c>
      <c r="N33" s="43" t="s">
        <v>85</v>
      </c>
    </row>
    <row r="34" spans="2:14" ht="12.75">
      <c r="B34" s="18" t="s">
        <v>86</v>
      </c>
      <c r="C34" s="44" t="s">
        <v>57</v>
      </c>
      <c r="D34" s="42"/>
      <c r="E34" s="16"/>
      <c r="F34" s="16">
        <f>G34+0.3</f>
        <v>20.7</v>
      </c>
      <c r="G34" s="20">
        <f>'[1]Цены'!L87</f>
        <v>20.4</v>
      </c>
      <c r="I34" s="18" t="s">
        <v>87</v>
      </c>
      <c r="J34" s="21" t="s">
        <v>88</v>
      </c>
      <c r="K34" s="42" t="s">
        <v>85</v>
      </c>
      <c r="L34" s="42" t="s">
        <v>85</v>
      </c>
      <c r="M34" s="42" t="s">
        <v>85</v>
      </c>
      <c r="N34" s="43" t="s">
        <v>85</v>
      </c>
    </row>
    <row r="35" spans="2:14" ht="12.75">
      <c r="B35" s="18" t="s">
        <v>89</v>
      </c>
      <c r="C35" s="44" t="s">
        <v>90</v>
      </c>
      <c r="D35" s="42"/>
      <c r="E35" s="16"/>
      <c r="F35" s="16">
        <f>G35+0.3</f>
        <v>27.78</v>
      </c>
      <c r="G35" s="20">
        <f>'[1]Цены'!L150</f>
        <v>27.48</v>
      </c>
      <c r="I35" s="38" t="s">
        <v>91</v>
      </c>
      <c r="J35" s="45" t="s">
        <v>92</v>
      </c>
      <c r="K35" s="46" t="s">
        <v>85</v>
      </c>
      <c r="L35" s="46" t="s">
        <v>85</v>
      </c>
      <c r="M35" s="46" t="s">
        <v>85</v>
      </c>
      <c r="N35" s="47" t="s">
        <v>85</v>
      </c>
    </row>
    <row r="36" spans="2:7" ht="12.75">
      <c r="B36" s="18" t="s">
        <v>93</v>
      </c>
      <c r="C36" s="44" t="s">
        <v>94</v>
      </c>
      <c r="D36" s="42"/>
      <c r="E36" s="16"/>
      <c r="F36" s="16">
        <f>G36+0.3</f>
        <v>27.9</v>
      </c>
      <c r="G36" s="20">
        <f>'[1]Цены'!L153</f>
        <v>27.599999999999998</v>
      </c>
    </row>
    <row r="37" spans="2:14" ht="12.75">
      <c r="B37" s="18" t="s">
        <v>95</v>
      </c>
      <c r="C37" s="44" t="s">
        <v>57</v>
      </c>
      <c r="D37" s="42"/>
      <c r="E37" s="16">
        <f>'[1]Цены'!L94</f>
        <v>24.42</v>
      </c>
      <c r="F37" s="42"/>
      <c r="G37" s="43"/>
      <c r="I37" s="92" t="s">
        <v>96</v>
      </c>
      <c r="J37" s="93"/>
      <c r="K37" s="93"/>
      <c r="L37" s="93"/>
      <c r="M37" s="93"/>
      <c r="N37" s="94"/>
    </row>
    <row r="38" spans="2:14" ht="12.75">
      <c r="B38" s="38" t="s">
        <v>97</v>
      </c>
      <c r="C38" s="48" t="s">
        <v>94</v>
      </c>
      <c r="D38" s="46"/>
      <c r="E38" s="34">
        <f>'[1]Цены'!L156</f>
        <v>34.68</v>
      </c>
      <c r="F38" s="46"/>
      <c r="G38" s="47"/>
      <c r="I38" s="95"/>
      <c r="J38" s="96"/>
      <c r="K38" s="96"/>
      <c r="L38" s="96"/>
      <c r="M38" s="96"/>
      <c r="N38" s="97"/>
    </row>
    <row r="39" spans="2:14" ht="12.75">
      <c r="B39" s="39"/>
      <c r="C39" s="39"/>
      <c r="D39" s="39"/>
      <c r="E39" s="39"/>
      <c r="F39" s="39"/>
      <c r="G39" s="39"/>
      <c r="I39" s="18" t="s">
        <v>98</v>
      </c>
      <c r="J39" s="49" t="s">
        <v>99</v>
      </c>
      <c r="K39" s="50" t="s">
        <v>100</v>
      </c>
      <c r="L39" s="51"/>
      <c r="M39" s="16">
        <f aca="true" t="shared" si="6" ref="M39:M55">N39+0.3</f>
        <v>25.740000000000002</v>
      </c>
      <c r="N39" s="17">
        <f>'[1]Цены'!L306</f>
        <v>25.44</v>
      </c>
    </row>
    <row r="40" spans="2:14" ht="12.75">
      <c r="B40" s="105" t="s">
        <v>101</v>
      </c>
      <c r="C40" s="106"/>
      <c r="D40" s="106"/>
      <c r="E40" s="106"/>
      <c r="F40" s="106"/>
      <c r="G40" s="107"/>
      <c r="I40" s="18" t="s">
        <v>102</v>
      </c>
      <c r="J40" s="49" t="s">
        <v>103</v>
      </c>
      <c r="K40" s="50" t="s">
        <v>104</v>
      </c>
      <c r="L40" s="52"/>
      <c r="M40" s="16">
        <f t="shared" si="6"/>
        <v>26.82</v>
      </c>
      <c r="N40" s="20">
        <f>'[1]Цены'!L310</f>
        <v>26.52</v>
      </c>
    </row>
    <row r="41" spans="2:14" ht="12.75">
      <c r="B41" s="114"/>
      <c r="C41" s="115"/>
      <c r="D41" s="115"/>
      <c r="E41" s="115"/>
      <c r="F41" s="115"/>
      <c r="G41" s="116"/>
      <c r="I41" s="18" t="s">
        <v>105</v>
      </c>
      <c r="J41" s="49" t="s">
        <v>106</v>
      </c>
      <c r="K41" s="53" t="s">
        <v>107</v>
      </c>
      <c r="L41" s="52"/>
      <c r="M41" s="16">
        <f t="shared" si="6"/>
        <v>32.58</v>
      </c>
      <c r="N41" s="20">
        <f>'[1]Цены'!L311</f>
        <v>32.28</v>
      </c>
    </row>
    <row r="42" spans="2:14" ht="12.75">
      <c r="B42" s="18" t="s">
        <v>108</v>
      </c>
      <c r="C42" s="21" t="s">
        <v>109</v>
      </c>
      <c r="D42" s="49"/>
      <c r="E42" s="49"/>
      <c r="F42" s="54">
        <f aca="true" t="shared" si="7" ref="F42:F47">G42+0.3</f>
        <v>75.53999999999999</v>
      </c>
      <c r="G42" s="55">
        <f>'[1]Цены'!L395</f>
        <v>75.24</v>
      </c>
      <c r="I42" s="18" t="s">
        <v>75</v>
      </c>
      <c r="J42" s="49" t="s">
        <v>110</v>
      </c>
      <c r="K42" s="50" t="s">
        <v>111</v>
      </c>
      <c r="L42" s="52"/>
      <c r="M42" s="16">
        <f t="shared" si="6"/>
        <v>30.599999999999998</v>
      </c>
      <c r="N42" s="20">
        <f>G30</f>
        <v>30.299999999999997</v>
      </c>
    </row>
    <row r="43" spans="2:14" ht="12.75">
      <c r="B43" s="30" t="s">
        <v>112</v>
      </c>
      <c r="C43" s="21" t="s">
        <v>113</v>
      </c>
      <c r="D43" s="49"/>
      <c r="E43" s="49"/>
      <c r="F43" s="54">
        <f t="shared" si="7"/>
        <v>155.70000000000002</v>
      </c>
      <c r="G43" s="55">
        <f>'[1]Цены'!L396</f>
        <v>155.4</v>
      </c>
      <c r="I43" s="18" t="s">
        <v>114</v>
      </c>
      <c r="J43" s="49" t="s">
        <v>115</v>
      </c>
      <c r="K43" s="50" t="s">
        <v>116</v>
      </c>
      <c r="L43" s="52"/>
      <c r="M43" s="16">
        <f t="shared" si="6"/>
        <v>29.52</v>
      </c>
      <c r="N43" s="20">
        <f>'[1]Цены'!L325</f>
        <v>29.22</v>
      </c>
    </row>
    <row r="44" spans="2:14" ht="12.75">
      <c r="B44" s="18" t="s">
        <v>117</v>
      </c>
      <c r="C44" s="21" t="s">
        <v>118</v>
      </c>
      <c r="D44" s="49"/>
      <c r="E44" s="49"/>
      <c r="F44" s="54">
        <f t="shared" si="7"/>
        <v>143.04000000000002</v>
      </c>
      <c r="G44" s="55">
        <f>'[1]Цены'!L385</f>
        <v>142.74</v>
      </c>
      <c r="I44" s="18" t="s">
        <v>119</v>
      </c>
      <c r="J44" s="49" t="s">
        <v>120</v>
      </c>
      <c r="K44" s="50" t="s">
        <v>121</v>
      </c>
      <c r="L44" s="52"/>
      <c r="M44" s="16">
        <f t="shared" si="6"/>
        <v>29.82</v>
      </c>
      <c r="N44" s="20">
        <f>'[1]Цены'!L351</f>
        <v>29.52</v>
      </c>
    </row>
    <row r="45" spans="2:14" ht="12.75">
      <c r="B45" s="18" t="s">
        <v>122</v>
      </c>
      <c r="C45" s="21" t="s">
        <v>123</v>
      </c>
      <c r="D45" s="49"/>
      <c r="E45" s="49"/>
      <c r="F45" s="54">
        <f t="shared" si="7"/>
        <v>122.33999999999999</v>
      </c>
      <c r="G45" s="55">
        <f>'[1]Цены'!L386</f>
        <v>122.03999999999999</v>
      </c>
      <c r="I45" s="18" t="s">
        <v>124</v>
      </c>
      <c r="J45" s="49" t="s">
        <v>125</v>
      </c>
      <c r="K45" s="50" t="s">
        <v>126</v>
      </c>
      <c r="L45" s="52"/>
      <c r="M45" s="16">
        <f t="shared" si="6"/>
        <v>42.48</v>
      </c>
      <c r="N45" s="20">
        <f>'[1]Цены'!L352</f>
        <v>42.18</v>
      </c>
    </row>
    <row r="46" spans="2:14" ht="12.75">
      <c r="B46" s="22" t="s">
        <v>127</v>
      </c>
      <c r="C46" s="21" t="s">
        <v>128</v>
      </c>
      <c r="D46" s="56"/>
      <c r="E46" s="56"/>
      <c r="F46" s="54">
        <f t="shared" si="7"/>
        <v>422.22</v>
      </c>
      <c r="G46" s="57">
        <f>'[1]Цены'!L390</f>
        <v>421.92</v>
      </c>
      <c r="I46" s="18" t="s">
        <v>129</v>
      </c>
      <c r="J46" s="49" t="s">
        <v>130</v>
      </c>
      <c r="K46" s="50" t="s">
        <v>131</v>
      </c>
      <c r="L46" s="52"/>
      <c r="M46" s="16">
        <f t="shared" si="6"/>
        <v>33.24</v>
      </c>
      <c r="N46" s="20">
        <f>'[1]Цены'!L358</f>
        <v>32.940000000000005</v>
      </c>
    </row>
    <row r="47" spans="2:14" ht="12.75">
      <c r="B47" s="32" t="s">
        <v>132</v>
      </c>
      <c r="C47" s="45" t="s">
        <v>133</v>
      </c>
      <c r="D47" s="58"/>
      <c r="E47" s="58"/>
      <c r="F47" s="59">
        <f t="shared" si="7"/>
        <v>447.84000000000003</v>
      </c>
      <c r="G47" s="60">
        <f>'[1]Цены'!L397</f>
        <v>447.54</v>
      </c>
      <c r="I47" s="18" t="s">
        <v>134</v>
      </c>
      <c r="J47" s="49" t="s">
        <v>135</v>
      </c>
      <c r="K47" s="50" t="s">
        <v>136</v>
      </c>
      <c r="L47" s="52"/>
      <c r="M47" s="16">
        <f t="shared" si="6"/>
        <v>34.74</v>
      </c>
      <c r="N47" s="20">
        <f>'[1]Цены'!L357</f>
        <v>34.440000000000005</v>
      </c>
    </row>
    <row r="48" spans="9:14" ht="12.75">
      <c r="I48" s="18" t="s">
        <v>137</v>
      </c>
      <c r="J48" s="49" t="s">
        <v>138</v>
      </c>
      <c r="K48" s="50" t="s">
        <v>139</v>
      </c>
      <c r="L48" s="52"/>
      <c r="M48" s="16">
        <f t="shared" si="6"/>
        <v>261.72</v>
      </c>
      <c r="N48" s="20">
        <f>'[1]Цены'!L338</f>
        <v>261.42</v>
      </c>
    </row>
    <row r="49" spans="2:14" ht="12.75">
      <c r="B49" s="92" t="s">
        <v>140</v>
      </c>
      <c r="C49" s="98"/>
      <c r="D49" s="98"/>
      <c r="E49" s="98"/>
      <c r="F49" s="98"/>
      <c r="G49" s="99"/>
      <c r="I49" s="18" t="s">
        <v>141</v>
      </c>
      <c r="J49" s="49" t="s">
        <v>142</v>
      </c>
      <c r="K49" s="50" t="s">
        <v>143</v>
      </c>
      <c r="L49" s="52"/>
      <c r="M49" s="16">
        <f t="shared" si="6"/>
        <v>49.080000000000005</v>
      </c>
      <c r="N49" s="20">
        <f>'[1]Цены'!L321</f>
        <v>48.78000000000001</v>
      </c>
    </row>
    <row r="50" spans="2:14" ht="12.75">
      <c r="B50" s="100"/>
      <c r="C50" s="101"/>
      <c r="D50" s="101"/>
      <c r="E50" s="101"/>
      <c r="F50" s="101"/>
      <c r="G50" s="102"/>
      <c r="I50" s="18" t="s">
        <v>144</v>
      </c>
      <c r="J50" s="49" t="s">
        <v>145</v>
      </c>
      <c r="K50" s="50" t="s">
        <v>146</v>
      </c>
      <c r="L50" s="52"/>
      <c r="M50" s="16">
        <f t="shared" si="6"/>
        <v>179.70000000000002</v>
      </c>
      <c r="N50" s="20">
        <f>'[1]Цены'!L365</f>
        <v>179.4</v>
      </c>
    </row>
    <row r="51" spans="2:14" ht="12.75">
      <c r="B51" s="18" t="s">
        <v>147</v>
      </c>
      <c r="C51" s="61"/>
      <c r="D51" s="62"/>
      <c r="E51" s="62"/>
      <c r="F51" s="62"/>
      <c r="G51" s="63">
        <f>'[1]Цены'!L402</f>
        <v>17.64</v>
      </c>
      <c r="I51" s="18" t="s">
        <v>148</v>
      </c>
      <c r="J51" s="49" t="s">
        <v>149</v>
      </c>
      <c r="K51" s="50" t="s">
        <v>150</v>
      </c>
      <c r="L51" s="52"/>
      <c r="M51" s="16">
        <f t="shared" si="6"/>
        <v>187.38000000000002</v>
      </c>
      <c r="N51" s="20">
        <f>'[1]Цены'!L337</f>
        <v>187.08</v>
      </c>
    </row>
    <row r="52" spans="2:14" ht="12.75">
      <c r="B52" s="18" t="s">
        <v>151</v>
      </c>
      <c r="C52" s="61"/>
      <c r="D52" s="62"/>
      <c r="E52" s="62"/>
      <c r="F52" s="62"/>
      <c r="G52" s="63">
        <f>G51+0.6</f>
        <v>18.240000000000002</v>
      </c>
      <c r="I52" s="18" t="s">
        <v>152</v>
      </c>
      <c r="J52" s="49" t="s">
        <v>153</v>
      </c>
      <c r="K52" s="50" t="s">
        <v>154</v>
      </c>
      <c r="L52" s="52"/>
      <c r="M52" s="16">
        <f t="shared" si="6"/>
        <v>116.58</v>
      </c>
      <c r="N52" s="20">
        <f>'[1]Цены'!L343</f>
        <v>116.28</v>
      </c>
    </row>
    <row r="53" spans="2:14" ht="12.75" customHeight="1">
      <c r="B53" s="38" t="s">
        <v>155</v>
      </c>
      <c r="C53" s="64"/>
      <c r="D53" s="65"/>
      <c r="E53" s="65"/>
      <c r="F53" s="65"/>
      <c r="G53" s="66">
        <f>G51+1.2</f>
        <v>18.84</v>
      </c>
      <c r="I53" s="18" t="s">
        <v>156</v>
      </c>
      <c r="J53" s="49" t="s">
        <v>157</v>
      </c>
      <c r="K53" s="50" t="s">
        <v>154</v>
      </c>
      <c r="L53" s="52"/>
      <c r="M53" s="16">
        <f t="shared" si="6"/>
        <v>173.70000000000002</v>
      </c>
      <c r="N53" s="20">
        <f>'[1]Цены'!L366</f>
        <v>173.4</v>
      </c>
    </row>
    <row r="54" spans="9:14" ht="12.75">
      <c r="I54" s="18" t="s">
        <v>158</v>
      </c>
      <c r="J54" s="49" t="s">
        <v>159</v>
      </c>
      <c r="K54" s="50" t="s">
        <v>160</v>
      </c>
      <c r="L54" s="52"/>
      <c r="M54" s="16">
        <f t="shared" si="6"/>
        <v>222.24000000000004</v>
      </c>
      <c r="N54" s="20">
        <f>'[1]Цены'!L341</f>
        <v>221.94000000000003</v>
      </c>
    </row>
    <row r="55" spans="2:14" ht="12.75">
      <c r="B55" s="92" t="s">
        <v>161</v>
      </c>
      <c r="C55" s="98"/>
      <c r="D55" s="98"/>
      <c r="E55" s="98"/>
      <c r="F55" s="98"/>
      <c r="G55" s="99"/>
      <c r="I55" s="18" t="s">
        <v>162</v>
      </c>
      <c r="J55" s="49" t="s">
        <v>163</v>
      </c>
      <c r="K55" s="50" t="s">
        <v>160</v>
      </c>
      <c r="L55" s="52"/>
      <c r="M55" s="16">
        <f t="shared" si="6"/>
        <v>220.74000000000004</v>
      </c>
      <c r="N55" s="20">
        <f>'[1]Цены'!L342</f>
        <v>220.44000000000003</v>
      </c>
    </row>
    <row r="56" spans="2:14" ht="12.75">
      <c r="B56" s="73" t="s">
        <v>164</v>
      </c>
      <c r="C56" s="74"/>
      <c r="D56" s="74"/>
      <c r="E56" s="67">
        <v>2.5</v>
      </c>
      <c r="F56" s="67">
        <v>3.2</v>
      </c>
      <c r="G56" s="68">
        <v>4</v>
      </c>
      <c r="I56" s="18" t="s">
        <v>165</v>
      </c>
      <c r="J56" s="49" t="s">
        <v>166</v>
      </c>
      <c r="K56" s="50" t="s">
        <v>167</v>
      </c>
      <c r="L56" s="52"/>
      <c r="M56" s="16" t="s">
        <v>85</v>
      </c>
      <c r="N56" s="43" t="s">
        <v>85</v>
      </c>
    </row>
    <row r="57" spans="2:14" ht="12.75">
      <c r="B57" s="38" t="s">
        <v>168</v>
      </c>
      <c r="C57" s="33" t="s">
        <v>169</v>
      </c>
      <c r="D57" s="64"/>
      <c r="E57" s="69">
        <v>552</v>
      </c>
      <c r="F57" s="69">
        <v>546</v>
      </c>
      <c r="G57" s="70">
        <v>546</v>
      </c>
      <c r="I57" s="38" t="s">
        <v>170</v>
      </c>
      <c r="J57" s="58" t="s">
        <v>171</v>
      </c>
      <c r="K57" s="71" t="s">
        <v>167</v>
      </c>
      <c r="L57" s="72"/>
      <c r="M57" s="34">
        <f>N57+0.3</f>
        <v>76.38</v>
      </c>
      <c r="N57" s="35">
        <f>'[1]Цены'!L371</f>
        <v>76.08</v>
      </c>
    </row>
    <row r="59" ht="12.75">
      <c r="B59" s="7" t="s">
        <v>172</v>
      </c>
    </row>
    <row r="60" ht="12.75">
      <c r="B60" s="7" t="s">
        <v>173</v>
      </c>
    </row>
    <row r="61" ht="12.75">
      <c r="B61" s="7" t="s">
        <v>176</v>
      </c>
    </row>
    <row r="62" ht="12.75">
      <c r="B62" s="1" t="s">
        <v>174</v>
      </c>
    </row>
    <row r="63" spans="2:14" ht="12.75">
      <c r="B63" s="103" t="s">
        <v>175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</sheetData>
  <mergeCells count="26">
    <mergeCell ref="D11:G11"/>
    <mergeCell ref="D5:J5"/>
    <mergeCell ref="D6:J6"/>
    <mergeCell ref="I9:N10"/>
    <mergeCell ref="I11:I12"/>
    <mergeCell ref="K11:N11"/>
    <mergeCell ref="B63:N63"/>
    <mergeCell ref="B27:G28"/>
    <mergeCell ref="B7:K7"/>
    <mergeCell ref="J11:J12"/>
    <mergeCell ref="B40:G41"/>
    <mergeCell ref="D22:G22"/>
    <mergeCell ref="I37:N38"/>
    <mergeCell ref="B32:G33"/>
    <mergeCell ref="L7:N7"/>
    <mergeCell ref="B55:G55"/>
    <mergeCell ref="B56:D56"/>
    <mergeCell ref="D1:J1"/>
    <mergeCell ref="D2:J2"/>
    <mergeCell ref="D3:J3"/>
    <mergeCell ref="D13:G13"/>
    <mergeCell ref="D4:J4"/>
    <mergeCell ref="B11:B12"/>
    <mergeCell ref="C11:C12"/>
    <mergeCell ref="B9:G10"/>
    <mergeCell ref="B49:G5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2013-05-22T13:19:57Z</cp:lastPrinted>
  <dcterms:created xsi:type="dcterms:W3CDTF">2013-05-22T13:17:56Z</dcterms:created>
  <dcterms:modified xsi:type="dcterms:W3CDTF">2013-05-29T06:34:32Z</dcterms:modified>
  <cp:category/>
  <cp:version/>
  <cp:contentType/>
  <cp:contentStatus/>
</cp:coreProperties>
</file>